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cs\BULLETIN\2016\Mar-16\"/>
    </mc:Choice>
  </mc:AlternateContent>
  <bookViews>
    <workbookView xWindow="240" yWindow="135" windowWidth="21075" windowHeight="9780"/>
  </bookViews>
  <sheets>
    <sheet name="9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xlnm.Database">'[1]Table-1'!#REF!</definedName>
    <definedName name="_xlnm.Print_Area" localSheetId="0">'9'!$A$1:$EA$65</definedName>
    <definedName name="Print_Area_MI">#REF!</definedName>
  </definedNames>
  <calcPr calcId="162913"/>
</workbook>
</file>

<file path=xl/calcChain.xml><?xml version="1.0" encoding="utf-8"?>
<calcChain xmlns="http://schemas.openxmlformats.org/spreadsheetml/2006/main">
  <c r="DJ33" i="1" l="1"/>
  <c r="AI133" i="1" l="1"/>
  <c r="AH133" i="1"/>
  <c r="AG133" i="1"/>
  <c r="AF133" i="1"/>
  <c r="AE133" i="1"/>
  <c r="AD133" i="1"/>
  <c r="AC133" i="1"/>
  <c r="AB133" i="1"/>
  <c r="AA133" i="1"/>
  <c r="Z133" i="1"/>
  <c r="Y133" i="1"/>
  <c r="X133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CX131" i="1"/>
  <c r="CW131" i="1"/>
  <c r="CV131" i="1"/>
  <c r="CU131" i="1"/>
  <c r="CT131" i="1"/>
  <c r="CS131" i="1"/>
  <c r="CR131" i="1"/>
  <c r="CQ131" i="1"/>
  <c r="CP131" i="1"/>
  <c r="CO131" i="1"/>
  <c r="CN131" i="1"/>
  <c r="CM131" i="1"/>
  <c r="CL131" i="1"/>
  <c r="CK131" i="1"/>
  <c r="CJ131" i="1"/>
  <c r="CI131" i="1"/>
  <c r="CH131" i="1"/>
  <c r="CG131" i="1"/>
  <c r="CF131" i="1"/>
  <c r="CE131" i="1"/>
  <c r="CD131" i="1"/>
  <c r="CC131" i="1"/>
  <c r="CB131" i="1"/>
  <c r="CA131" i="1"/>
  <c r="BZ131" i="1"/>
  <c r="BY131" i="1"/>
  <c r="BX131" i="1"/>
  <c r="BW131" i="1"/>
  <c r="BV131" i="1"/>
  <c r="BU131" i="1"/>
  <c r="BT131" i="1"/>
  <c r="BS131" i="1"/>
  <c r="BR131" i="1"/>
  <c r="BQ131" i="1"/>
  <c r="BP131" i="1"/>
  <c r="BO131" i="1"/>
  <c r="BN131" i="1"/>
  <c r="BM131" i="1"/>
  <c r="BL131" i="1"/>
  <c r="BK131" i="1"/>
  <c r="BJ131" i="1"/>
  <c r="BI131" i="1"/>
  <c r="BH131" i="1"/>
  <c r="BG131" i="1"/>
  <c r="BF131" i="1"/>
  <c r="BE131" i="1"/>
  <c r="BD131" i="1"/>
  <c r="BC131" i="1"/>
  <c r="BB131" i="1"/>
  <c r="BA131" i="1"/>
  <c r="AZ131" i="1"/>
  <c r="AY131" i="1"/>
  <c r="AX131" i="1"/>
  <c r="AW131" i="1"/>
  <c r="AV131" i="1"/>
  <c r="AU131" i="1"/>
  <c r="AT131" i="1"/>
  <c r="AS131" i="1"/>
  <c r="AR131" i="1"/>
  <c r="AQ131" i="1"/>
  <c r="AP131" i="1"/>
  <c r="AO131" i="1"/>
  <c r="AN131" i="1"/>
  <c r="AM131" i="1"/>
  <c r="AL131" i="1"/>
  <c r="AK131" i="1"/>
  <c r="AJ131" i="1"/>
  <c r="AI131" i="1"/>
  <c r="AH131" i="1"/>
  <c r="AG131" i="1"/>
  <c r="AF131" i="1"/>
  <c r="AE131" i="1"/>
  <c r="AD131" i="1"/>
  <c r="AC131" i="1"/>
  <c r="AB131" i="1"/>
  <c r="AA131" i="1"/>
  <c r="Z131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DB33" i="1"/>
  <c r="DA33" i="1"/>
  <c r="CZ33" i="1"/>
  <c r="CY33" i="1"/>
  <c r="CW33" i="1"/>
  <c r="CV33" i="1"/>
  <c r="CU33" i="1"/>
  <c r="CT33" i="1"/>
  <c r="CS33" i="1"/>
  <c r="CR33" i="1"/>
  <c r="CQ33" i="1"/>
  <c r="CP33" i="1"/>
  <c r="CO33" i="1"/>
  <c r="CN33" i="1"/>
  <c r="CM33" i="1"/>
  <c r="CL33" i="1"/>
  <c r="CK33" i="1"/>
  <c r="CJ33" i="1"/>
  <c r="CI33" i="1"/>
  <c r="CH33" i="1"/>
  <c r="CG33" i="1"/>
  <c r="CF33" i="1"/>
  <c r="CE33" i="1"/>
  <c r="CD33" i="1"/>
  <c r="CC33" i="1"/>
  <c r="CB33" i="1"/>
  <c r="CA33" i="1"/>
  <c r="BZ33" i="1"/>
  <c r="BY33" i="1"/>
  <c r="BX33" i="1"/>
  <c r="BW33" i="1"/>
  <c r="BV33" i="1"/>
  <c r="BU33" i="1"/>
  <c r="BT33" i="1"/>
  <c r="BS33" i="1"/>
  <c r="BR33" i="1"/>
  <c r="BQ33" i="1"/>
  <c r="BP33" i="1"/>
  <c r="BO33" i="1"/>
  <c r="BN33" i="1"/>
  <c r="BM33" i="1"/>
  <c r="BL33" i="1"/>
  <c r="BK33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V33" i="1"/>
  <c r="AU33" i="1"/>
  <c r="AT33" i="1"/>
  <c r="AS33" i="1"/>
  <c r="AR33" i="1"/>
  <c r="AQ33" i="1"/>
  <c r="AP33" i="1"/>
  <c r="AO33" i="1"/>
  <c r="AN33" i="1"/>
  <c r="AM33" i="1"/>
</calcChain>
</file>

<file path=xl/sharedStrings.xml><?xml version="1.0" encoding="utf-8"?>
<sst xmlns="http://schemas.openxmlformats.org/spreadsheetml/2006/main" count="70" uniqueCount="62">
  <si>
    <t>(Rs million)</t>
  </si>
  <si>
    <t>Code</t>
  </si>
  <si>
    <t>Assets</t>
  </si>
  <si>
    <t>A1</t>
  </si>
  <si>
    <t>Monetary Gold and SDRs</t>
  </si>
  <si>
    <t>A2</t>
  </si>
  <si>
    <t>Currency and Deposits</t>
  </si>
  <si>
    <t>A2.1</t>
  </si>
  <si>
    <t>Currency</t>
  </si>
  <si>
    <t>A2.2</t>
  </si>
  <si>
    <t>Transferable deposits</t>
  </si>
  <si>
    <t>A2.3</t>
  </si>
  <si>
    <t xml:space="preserve"> Savings deposits</t>
  </si>
  <si>
    <t>A2.4</t>
  </si>
  <si>
    <t xml:space="preserve"> Time deposits</t>
  </si>
  <si>
    <t>A3</t>
  </si>
  <si>
    <t>Securities other than Shares</t>
  </si>
  <si>
    <t>A4</t>
  </si>
  <si>
    <t>Loans</t>
  </si>
  <si>
    <t>A5</t>
  </si>
  <si>
    <t>Shares and Other Equity</t>
  </si>
  <si>
    <t>A6</t>
  </si>
  <si>
    <t>Insurance Technical Reserves</t>
  </si>
  <si>
    <t>A7</t>
  </si>
  <si>
    <t>Financial Derivatives</t>
  </si>
  <si>
    <t>A8</t>
  </si>
  <si>
    <t>Other Accounts Receivable</t>
  </si>
  <si>
    <t>A9</t>
  </si>
  <si>
    <t>Nonfinancial Assets</t>
  </si>
  <si>
    <t>TOTAL ASSETS</t>
  </si>
  <si>
    <t>Liabilities</t>
  </si>
  <si>
    <t>L1</t>
  </si>
  <si>
    <t>Currency in Circulation</t>
  </si>
  <si>
    <t>L2</t>
  </si>
  <si>
    <t>Deposits Included in Broad Money</t>
  </si>
  <si>
    <t>L2.1</t>
  </si>
  <si>
    <t xml:space="preserve">      Transferable deposits</t>
  </si>
  <si>
    <t>L2.2</t>
  </si>
  <si>
    <t xml:space="preserve">      Savings deposits</t>
  </si>
  <si>
    <t>L2.3</t>
  </si>
  <si>
    <t xml:space="preserve">      Time deposits</t>
  </si>
  <si>
    <t>L3</t>
  </si>
  <si>
    <t>Deposits Excluded from Broad Money</t>
  </si>
  <si>
    <t>L3.1</t>
  </si>
  <si>
    <t>L3.2</t>
  </si>
  <si>
    <t>L3.3</t>
  </si>
  <si>
    <t>L4</t>
  </si>
  <si>
    <t>Securities Other than Shares, Included in Broad Money</t>
  </si>
  <si>
    <t>L5</t>
  </si>
  <si>
    <t>Securities Other than Shares, Excluded from Broad Money</t>
  </si>
  <si>
    <t>L6</t>
  </si>
  <si>
    <t>L7</t>
  </si>
  <si>
    <t>L8</t>
  </si>
  <si>
    <t>L9</t>
  </si>
  <si>
    <t>Other Accounts Payable</t>
  </si>
  <si>
    <t>L10</t>
  </si>
  <si>
    <t>TOTAL LIABILITIES</t>
  </si>
  <si>
    <t>Figures may not add up to totals due to rounding.</t>
  </si>
  <si>
    <t>Source: Statistics Division.</t>
  </si>
  <si>
    <t>* The sectoral balance sheet contains the stock and flow data for all categories of assets and liabilities of the Non-Bank Deposit Taking Institutions based on the concepts and principles of the IMF Monetary and Financial Statistics Manual (2000).</t>
  </si>
  <si>
    <t>Table 9: Sectoral Balance Sheet of Non-Bank Deposit Taking Institutions*: February 2015 to February 2016</t>
  </si>
  <si>
    <t>Source: Research and Economic Analysis Department.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</si>
</sst>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6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£&quot;#,##0;\-&quot;£&quot;#,##0"/>
    <numFmt numFmtId="165" formatCode="&quot;£&quot;#,##0.00;\-&quot;£&quot;#,##0.00"/>
    <numFmt numFmtId="166" formatCode="_-* #,##0_-;\-* #,##0_-;_-* &quot;-&quot;_-;_-@_-"/>
    <numFmt numFmtId="167" formatCode="_-&quot;£&quot;* #,##0.00_-;\-&quot;£&quot;* #,##0.00_-;_-&quot;£&quot;* &quot;-&quot;??_-;_-@_-"/>
    <numFmt numFmtId="168" formatCode="_-* #,##0.00_-;\-* #,##0.00_-;_-* &quot;-&quot;??_-;_-@_-"/>
    <numFmt numFmtId="169" formatCode="#,##0.0"/>
    <numFmt numFmtId="170" formatCode="0.0%"/>
    <numFmt numFmtId="171" formatCode="&quot;$&quot;#,##0;[Red]\-&quot;$&quot;#,##0"/>
    <numFmt numFmtId="172" formatCode="#,##0.00_);\(#,##0.00\);&quot;- &quot;"/>
    <numFmt numFmtId="173" formatCode="#,##0.00&quot; kr&quot;;[Red]&quot;-&quot;#,##0.00&quot; kr&quot;"/>
    <numFmt numFmtId="174" formatCode="_ * #,##0.00_ ;_ * \-#,##0.00_ ;_ * &quot;-&quot;??_ ;_ @_ "/>
    <numFmt numFmtId="175" formatCode="_ * #,##0_ ;_ * \-#,##0_ ;_ * &quot;-&quot;_ ;_ @_ "/>
    <numFmt numFmtId="176" formatCode="0.0_)\%;\(0.0\)\%;0.0_)\%;@_)_%"/>
    <numFmt numFmtId="177" formatCode="#,##0.0_)_%;\(#,##0.0\)_%;0.0_)_%;@_)_%"/>
    <numFmt numFmtId="178" formatCode="#,##0.0_);\(#,##0.0\);#,##0.0_);@_)"/>
    <numFmt numFmtId="179" formatCode="&quot;$&quot;_(#,##0.00_);&quot;$&quot;\(#,##0.00\);&quot;$&quot;_(0.00_);@_)"/>
    <numFmt numFmtId="180" formatCode="#,##0.00_);\(#,##0.00\);0.00_);@_)"/>
    <numFmt numFmtId="181" formatCode="0.000000"/>
    <numFmt numFmtId="182" formatCode="\€_(#,##0.00_);\€\(#,##0.00\);\€_(0.00_);@_)"/>
    <numFmt numFmtId="183" formatCode="#,##0_)\x;\(#,##0\)\x;0_)\x;@_)_x"/>
    <numFmt numFmtId="184" formatCode="#,##0_)_x;\(#,##0\)_x;0_)_x;@_)_x"/>
    <numFmt numFmtId="185" formatCode="#\ ??/32"/>
    <numFmt numFmtId="186" formatCode="&quot;$&quot;#,##0"/>
    <numFmt numFmtId="187" formatCode="&quot;$&quot;#,##0_);[Red]\(&quot;$&quot;#,##0\);&quot;-&quot;"/>
    <numFmt numFmtId="188" formatCode="&quot;$&quot;#,##0_%_);\(&quot;$&quot;#,##0\)_%;&quot;$&quot;#,##0_%_);@_%_)"/>
    <numFmt numFmtId="189" formatCode="General_)"/>
    <numFmt numFmtId="190" formatCode="0.000%"/>
    <numFmt numFmtId="191" formatCode="&quot;$&quot;#.##"/>
    <numFmt numFmtId="192" formatCode="#,##0.00;\-#,##0.00;&quot;-&quot;"/>
    <numFmt numFmtId="193" formatCode="#,##0%;\-#,##0%;&quot;- &quot;"/>
    <numFmt numFmtId="194" formatCode="#,##0.0%;\-#,##0.0%;&quot;- &quot;"/>
    <numFmt numFmtId="195" formatCode="#,##0.00%;\-#,##0.00%;&quot;- &quot;"/>
    <numFmt numFmtId="196" formatCode="#,##0;\-#,##0;&quot;-&quot;"/>
    <numFmt numFmtId="197" formatCode="#,##0.0;\-#,##0.0;&quot;-&quot;"/>
    <numFmt numFmtId="198" formatCode="_(&quot;$&quot;* #,##0.0_);_(&quot;$&quot;* \(#,##0.0\);_(&quot;$&quot;* \-_);_(@_)"/>
    <numFmt numFmtId="199" formatCode="_(* #,##0_);_(* \(#,##0\);_(* &quot;-&quot;??_);_(@_)"/>
    <numFmt numFmtId="200" formatCode="_(&quot;£&quot;* #,##0_);_(&quot;£&quot;* \(#,##0\);_(&quot;£&quot;* &quot;-&quot;_);_(@_)"/>
    <numFmt numFmtId="201" formatCode="#,##0\ ;\(#,##0\)"/>
    <numFmt numFmtId="202" formatCode="\£#,##0_);[Red]\(\£#,##0\)"/>
    <numFmt numFmtId="203" formatCode="_-&quot;$&quot;* #,##0.00_-;\-&quot;$&quot;* #,##0.00_-;_-&quot;$&quot;* &quot;-&quot;??_-;_-@_-"/>
    <numFmt numFmtId="204" formatCode="0.00&quot;%&quot;"/>
    <numFmt numFmtId="205" formatCode="0&quot;%&quot;"/>
    <numFmt numFmtId="206" formatCode="dd\-mmm\-yy_)"/>
    <numFmt numFmtId="207" formatCode="[$-409]d\-mmm\-yy;@"/>
    <numFmt numFmtId="208" formatCode="#,##0&quot;?&quot;_);[Red]\(#,##0&quot;?&quot;\)"/>
    <numFmt numFmtId="209" formatCode="0.000"/>
    <numFmt numFmtId="210" formatCode="_-[$€-2]* #,##0.00_-;\-[$€-2]* #,##0.00_-;_-[$€-2]* &quot;-&quot;??_-"/>
    <numFmt numFmtId="211" formatCode="0.000000_)"/>
    <numFmt numFmtId="212" formatCode="mm/dd/yyyy"/>
    <numFmt numFmtId="213" formatCode="dd\-mmm\-yy\ hh:mm:ss"/>
    <numFmt numFmtId="214" formatCode="0.0000"/>
    <numFmt numFmtId="215" formatCode="[Red]&quot;stale hdle&quot;;[Red]\-0;[Red]&quot;stale hdle&quot;"/>
    <numFmt numFmtId="216" formatCode="#,##0\ ;\(#,##0\);\ \-\ \ \ \ "/>
    <numFmt numFmtId="217" formatCode="#,##0.000;\(#,##0.000\)"/>
    <numFmt numFmtId="218" formatCode="_-* #,##0\ _€_-;\-* #,##0\ _€_-;_-* &quot;-&quot;\ _€_-;_-@_-"/>
    <numFmt numFmtId="219" formatCode="_-* #,##0.00\ _€_-;\-* #,##0.00\ _€_-;_-* &quot;-&quot;??\ _€_-;_-@_-"/>
    <numFmt numFmtId="220" formatCode="#,###,###.000"/>
    <numFmt numFmtId="221" formatCode="###,###,##0.0"/>
    <numFmt numFmtId="222" formatCode="_-* #,##0\ &quot;€&quot;_-;\-* #,##0\ &quot;€&quot;_-;_-* &quot;-&quot;\ &quot;€&quot;_-;_-@_-"/>
    <numFmt numFmtId="223" formatCode="_-* #,##0.00\ &quot;€&quot;_-;\-* #,##0.00\ &quot;€&quot;_-;_-* &quot;-&quot;??\ &quot;€&quot;_-;_-@_-"/>
    <numFmt numFmtId="224" formatCode="_ * #,##0.00\ _ ;_ * \(#,##0.00\)_ ;_ * &quot;-&quot;??_ ;_ @_ "/>
    <numFmt numFmtId="225" formatCode="0.00_)"/>
    <numFmt numFmtId="226" formatCode="#,##0.0\ ;\(#,##0.0\)"/>
    <numFmt numFmtId="227" formatCode="#,##0\ \ \ ;\(#,##0\)\ \ "/>
    <numFmt numFmtId="228" formatCode="0%;\(0%\)"/>
    <numFmt numFmtId="229" formatCode="#,##0.0\%_);\(#,##0.0\%\);#,##0.0\%_);@_)"/>
    <numFmt numFmtId="230" formatCode="#,##0.0_);\(#,##0.0\)"/>
    <numFmt numFmtId="231" formatCode="mm/dd/yy"/>
    <numFmt numFmtId="232" formatCode="0.0000%"/>
    <numFmt numFmtId="233" formatCode="m/d/yy\ h:mm:ss"/>
    <numFmt numFmtId="234" formatCode="[$-409]d\-mmm\-yyyy;@"/>
    <numFmt numFmtId="235" formatCode="#,###,;\(#,###,\)"/>
    <numFmt numFmtId="236" formatCode="#,##0.0000"/>
    <numFmt numFmtId="237" formatCode="0.0"/>
    <numFmt numFmtId="238" formatCode="0.00;\-0.00"/>
    <numFmt numFmtId="239" formatCode="d\-mmm\-yyyy"/>
    <numFmt numFmtId="240" formatCode="\ \ @"/>
    <numFmt numFmtId="241" formatCode="\ \ \ \ @"/>
    <numFmt numFmtId="242" formatCode="#.##%"/>
    <numFmt numFmtId="243" formatCode="#,##0.00;[Red]#,##0.00"/>
  </numFmts>
  <fonts count="2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sz val="11"/>
      <color indexed="23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i/>
      <sz val="11"/>
      <color indexed="23"/>
      <name val="Times New Roman"/>
      <family val="1"/>
    </font>
    <font>
      <sz val="10"/>
      <name val="Times New Roman"/>
      <family val="1"/>
    </font>
    <font>
      <sz val="11"/>
      <color indexed="22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sz val="14"/>
      <name val="Times New Roman"/>
      <family val="1"/>
    </font>
    <font>
      <sz val="14"/>
      <color indexed="23"/>
      <name val="Times New Roman"/>
      <family val="1"/>
    </font>
    <font>
      <sz val="12"/>
      <color indexed="23"/>
      <name val="Times New Roman"/>
      <family val="1"/>
    </font>
    <font>
      <i/>
      <sz val="11"/>
      <color indexed="23"/>
      <name val="Arial"/>
      <family val="2"/>
    </font>
  </fonts>
  <fills count="9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gray125">
        <fgColor indexed="22"/>
        <bgColor theme="0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gray125">
        <fgColor indexed="22"/>
        <bgColor theme="0" tint="-0.14999847407452621"/>
      </patternFill>
    </fill>
    <fill>
      <patternFill patternType="solid">
        <fgColor theme="0" tint="-0.14999847407452621"/>
        <bgColor indexed="9"/>
      </patternFill>
    </fill>
  </fills>
  <borders count="8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22"/>
      </bottom>
      <diagonal/>
    </border>
    <border>
      <left style="thick">
        <color indexed="22"/>
      </left>
      <right style="medium">
        <color indexed="22"/>
      </right>
      <top style="thick">
        <color indexed="22"/>
      </top>
      <bottom style="thick">
        <color indexed="22"/>
      </bottom>
      <diagonal/>
    </border>
    <border>
      <left style="medium">
        <color indexed="22"/>
      </left>
      <right style="thick">
        <color indexed="22"/>
      </right>
      <top style="thick">
        <color indexed="22"/>
      </top>
      <bottom style="thick">
        <color indexed="22"/>
      </bottom>
      <diagonal/>
    </border>
    <border>
      <left style="medium">
        <color indexed="22"/>
      </left>
      <right style="medium">
        <color indexed="22"/>
      </right>
      <top style="thick">
        <color indexed="22"/>
      </top>
      <bottom style="thick">
        <color indexed="22"/>
      </bottom>
      <diagonal/>
    </border>
    <border>
      <left/>
      <right/>
      <top style="thick">
        <color indexed="22"/>
      </top>
      <bottom style="thick">
        <color indexed="22"/>
      </bottom>
      <diagonal/>
    </border>
    <border>
      <left/>
      <right style="medium">
        <color indexed="22"/>
      </right>
      <top style="thick">
        <color indexed="22"/>
      </top>
      <bottom style="thick">
        <color indexed="22"/>
      </bottom>
      <diagonal/>
    </border>
    <border>
      <left/>
      <right style="thick">
        <color indexed="22"/>
      </right>
      <top style="thick">
        <color indexed="22"/>
      </top>
      <bottom style="thick">
        <color indexed="22"/>
      </bottom>
      <diagonal/>
    </border>
    <border>
      <left style="thick">
        <color indexed="22"/>
      </left>
      <right style="medium">
        <color indexed="22"/>
      </right>
      <top/>
      <bottom/>
      <diagonal/>
    </border>
    <border>
      <left style="medium">
        <color indexed="22"/>
      </left>
      <right style="thick">
        <color indexed="22"/>
      </right>
      <top/>
      <bottom/>
      <diagonal/>
    </border>
    <border>
      <left style="medium">
        <color indexed="22"/>
      </left>
      <right style="medium">
        <color indexed="22"/>
      </right>
      <top/>
      <bottom/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 style="medium">
        <color indexed="22"/>
      </right>
      <top style="thick">
        <color indexed="22"/>
      </top>
      <bottom/>
      <diagonal/>
    </border>
    <border>
      <left/>
      <right style="thick">
        <color indexed="22"/>
      </right>
      <top style="thick">
        <color indexed="22"/>
      </top>
      <bottom/>
      <diagonal/>
    </border>
    <border>
      <left/>
      <right style="thick">
        <color indexed="22"/>
      </right>
      <top/>
      <bottom/>
      <diagonal/>
    </border>
    <border>
      <left style="thick">
        <color indexed="22"/>
      </left>
      <right style="medium">
        <color indexed="22"/>
      </right>
      <top/>
      <bottom style="thick">
        <color indexed="22"/>
      </bottom>
      <diagonal/>
    </border>
    <border>
      <left style="medium">
        <color indexed="22"/>
      </left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 style="medium">
        <color indexed="22"/>
      </right>
      <top/>
      <bottom style="thick">
        <color indexed="22"/>
      </bottom>
      <diagonal/>
    </border>
    <border>
      <left/>
      <right style="medium">
        <color indexed="22"/>
      </right>
      <top/>
      <bottom style="thick">
        <color indexed="22"/>
      </bottom>
      <diagonal/>
    </border>
    <border>
      <left/>
      <right style="thick">
        <color indexed="22"/>
      </right>
      <top/>
      <bottom style="thick">
        <color indexed="22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6">
    <xf numFmtId="0" fontId="0" fillId="0" borderId="0"/>
    <xf numFmtId="0" fontId="6" fillId="0" borderId="0"/>
    <xf numFmtId="0" fontId="6" fillId="0" borderId="0"/>
    <xf numFmtId="0" fontId="13" fillId="0" borderId="0"/>
    <xf numFmtId="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5" fontId="15" fillId="0" borderId="0" applyFont="0" applyFill="0" applyBorder="0" applyAlignment="0" applyProtection="0"/>
    <xf numFmtId="8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1" fontId="16" fillId="0" borderId="0">
      <alignment horizontal="left"/>
    </xf>
    <xf numFmtId="171" fontId="16" fillId="0" borderId="0">
      <alignment horizontal="left"/>
    </xf>
    <xf numFmtId="171" fontId="16" fillId="0" borderId="0">
      <alignment horizontal="left"/>
    </xf>
    <xf numFmtId="171" fontId="16" fillId="0" borderId="0">
      <alignment horizontal="left"/>
    </xf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17" fillId="0" borderId="0" applyFont="0" applyFill="0" applyBorder="0" applyAlignment="0" applyProtection="0"/>
    <xf numFmtId="174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18" fillId="0" borderId="0"/>
    <xf numFmtId="0" fontId="13" fillId="0" borderId="0"/>
    <xf numFmtId="0" fontId="13" fillId="0" borderId="0"/>
    <xf numFmtId="17" fontId="19" fillId="0" borderId="0">
      <alignment horizontal="center"/>
    </xf>
    <xf numFmtId="176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178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9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1" fontId="6" fillId="0" borderId="0">
      <alignment horizontal="left" wrapText="1"/>
    </xf>
    <xf numFmtId="181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2" fontId="6" fillId="0" borderId="0" applyFont="0" applyFill="0" applyBorder="0" applyAlignment="0" applyProtection="0"/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12" borderId="0" applyNumberFormat="0" applyFont="0" applyAlignment="0" applyProtection="0"/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4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24" fillId="0" borderId="0"/>
    <xf numFmtId="183" fontId="6" fillId="0" borderId="0" applyFont="0" applyFill="0" applyBorder="0" applyAlignment="0" applyProtection="0"/>
    <xf numFmtId="184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13" borderId="0"/>
    <xf numFmtId="0" fontId="25" fillId="13" borderId="0"/>
    <xf numFmtId="0" fontId="26" fillId="13" borderId="0"/>
    <xf numFmtId="0" fontId="26" fillId="13" borderId="0"/>
    <xf numFmtId="0" fontId="25" fillId="13" borderId="0"/>
    <xf numFmtId="0" fontId="25" fillId="13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26" fillId="13" borderId="0"/>
    <xf numFmtId="0" fontId="26" fillId="13" borderId="0"/>
    <xf numFmtId="0" fontId="25" fillId="13" borderId="0"/>
    <xf numFmtId="0" fontId="25" fillId="13" borderId="0"/>
    <xf numFmtId="0" fontId="31" fillId="14" borderId="0"/>
    <xf numFmtId="0" fontId="31" fillId="14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3" borderId="0"/>
    <xf numFmtId="0" fontId="25" fillId="13" borderId="0"/>
    <xf numFmtId="0" fontId="26" fillId="13" borderId="0"/>
    <xf numFmtId="0" fontId="26" fillId="13" borderId="0"/>
    <xf numFmtId="0" fontId="28" fillId="0" borderId="0"/>
    <xf numFmtId="0" fontId="28" fillId="0" borderId="0"/>
    <xf numFmtId="0" fontId="36" fillId="14" borderId="0"/>
    <xf numFmtId="0" fontId="36" fillId="14" borderId="0"/>
    <xf numFmtId="0" fontId="36" fillId="14" borderId="0"/>
    <xf numFmtId="0" fontId="36" fillId="14" borderId="0"/>
    <xf numFmtId="0" fontId="36" fillId="14" borderId="0"/>
    <xf numFmtId="0" fontId="36" fillId="14" borderId="0"/>
    <xf numFmtId="0" fontId="31" fillId="14" borderId="0"/>
    <xf numFmtId="0" fontId="31" fillId="14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3" borderId="0"/>
    <xf numFmtId="0" fontId="25" fillId="13" borderId="0"/>
    <xf numFmtId="0" fontId="26" fillId="13" borderId="0"/>
    <xf numFmtId="0" fontId="26" fillId="13" borderId="0"/>
    <xf numFmtId="0" fontId="28" fillId="0" borderId="0"/>
    <xf numFmtId="0" fontId="28" fillId="0" borderId="0"/>
    <xf numFmtId="0" fontId="28" fillId="14" borderId="0"/>
    <xf numFmtId="0" fontId="28" fillId="14" borderId="0"/>
    <xf numFmtId="0" fontId="31" fillId="14" borderId="0"/>
    <xf numFmtId="0" fontId="31" fillId="14" borderId="0"/>
    <xf numFmtId="0" fontId="6" fillId="11" borderId="0"/>
    <xf numFmtId="0" fontId="6" fillId="11" borderId="0"/>
    <xf numFmtId="0" fontId="37" fillId="0" borderId="0"/>
    <xf numFmtId="0" fontId="38" fillId="0" borderId="0"/>
    <xf numFmtId="0" fontId="38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39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40" fillId="0" borderId="21" applyNumberFormat="0" applyFill="0" applyAlignment="0" applyProtection="0"/>
    <xf numFmtId="0" fontId="40" fillId="0" borderId="21" applyNumberFormat="0" applyFill="0" applyAlignment="0" applyProtection="0"/>
    <xf numFmtId="0" fontId="40" fillId="0" borderId="21" applyNumberFormat="0" applyFill="0" applyAlignment="0" applyProtection="0"/>
    <xf numFmtId="0" fontId="41" fillId="0" borderId="22" applyNumberFormat="0" applyFill="0" applyProtection="0">
      <alignment horizontal="center"/>
    </xf>
    <xf numFmtId="0" fontId="41" fillId="0" borderId="22" applyNumberFormat="0" applyFill="0" applyProtection="0">
      <alignment horizontal="center"/>
    </xf>
    <xf numFmtId="0" fontId="41" fillId="0" borderId="22" applyNumberFormat="0" applyFill="0" applyProtection="0">
      <alignment horizontal="center"/>
    </xf>
    <xf numFmtId="0" fontId="41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2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4" fillId="0" borderId="0"/>
    <xf numFmtId="0" fontId="45" fillId="16" borderId="0" applyNumberFormat="0" applyBorder="0" applyAlignment="0" applyProtection="0"/>
    <xf numFmtId="0" fontId="45" fillId="13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0" fontId="45" fillId="25" borderId="0" applyNumberFormat="0" applyBorder="0" applyAlignment="0" applyProtection="0"/>
    <xf numFmtId="0" fontId="45" fillId="26" borderId="0" applyNumberFormat="0" applyBorder="0" applyAlignment="0" applyProtection="0"/>
    <xf numFmtId="185" fontId="31" fillId="0" borderId="0">
      <alignment horizontal="center"/>
    </xf>
    <xf numFmtId="0" fontId="1" fillId="6" borderId="0" applyNumberFormat="0" applyBorder="0" applyAlignment="0" applyProtection="0"/>
    <xf numFmtId="0" fontId="45" fillId="27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45" fillId="30" borderId="0" applyNumberFormat="0" applyBorder="0" applyAlignment="0" applyProtection="0"/>
    <xf numFmtId="0" fontId="45" fillId="31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32" borderId="0" applyNumberFormat="0" applyBorder="0" applyAlignment="0" applyProtection="0"/>
    <xf numFmtId="0" fontId="45" fillId="27" borderId="0" applyNumberFormat="0" applyBorder="0" applyAlignment="0" applyProtection="0"/>
    <xf numFmtId="0" fontId="45" fillId="33" borderId="0" applyNumberFormat="0" applyBorder="0" applyAlignment="0" applyProtection="0"/>
    <xf numFmtId="0" fontId="45" fillId="34" borderId="0" applyNumberFormat="0" applyBorder="0" applyAlignment="0" applyProtection="0"/>
    <xf numFmtId="0" fontId="46" fillId="35" borderId="0" applyNumberFormat="0" applyBorder="0" applyAlignment="0" applyProtection="0"/>
    <xf numFmtId="0" fontId="46" fillId="15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46" fillId="38" borderId="0" applyNumberFormat="0" applyBorder="0" applyAlignment="0" applyProtection="0"/>
    <xf numFmtId="0" fontId="46" fillId="39" borderId="0" applyNumberFormat="0" applyBorder="0" applyAlignment="0" applyProtection="0"/>
    <xf numFmtId="0" fontId="46" fillId="40" borderId="0" applyNumberFormat="0" applyBorder="0" applyAlignment="0" applyProtection="0"/>
    <xf numFmtId="0" fontId="46" fillId="41" borderId="0" applyNumberFormat="0" applyBorder="0" applyAlignment="0" applyProtection="0"/>
    <xf numFmtId="0" fontId="46" fillId="42" borderId="0" applyNumberFormat="0" applyBorder="0" applyAlignment="0" applyProtection="0"/>
    <xf numFmtId="0" fontId="46" fillId="43" borderId="0" applyNumberFormat="0" applyBorder="0" applyAlignment="0" applyProtection="0"/>
    <xf numFmtId="0" fontId="46" fillId="44" borderId="0" applyNumberFormat="0" applyBorder="0" applyAlignment="0" applyProtection="0"/>
    <xf numFmtId="0" fontId="46" fillId="45" borderId="0" applyNumberFormat="0" applyBorder="0" applyAlignment="0" applyProtection="0"/>
    <xf numFmtId="0" fontId="46" fillId="46" borderId="0" applyNumberFormat="0" applyBorder="0" applyAlignment="0" applyProtection="0"/>
    <xf numFmtId="0" fontId="46" fillId="47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5" fillId="7" borderId="0" applyNumberFormat="0" applyBorder="0" applyAlignment="0" applyProtection="0"/>
    <xf numFmtId="0" fontId="46" fillId="39" borderId="0" applyNumberFormat="0" applyBorder="0" applyAlignment="0" applyProtection="0"/>
    <xf numFmtId="0" fontId="46" fillId="48" borderId="0" applyNumberFormat="0" applyBorder="0" applyAlignment="0" applyProtection="0"/>
    <xf numFmtId="0" fontId="46" fillId="49" borderId="0" applyNumberFormat="0" applyBorder="0" applyAlignment="0" applyProtection="0"/>
    <xf numFmtId="1" fontId="16" fillId="0" borderId="0"/>
    <xf numFmtId="0" fontId="47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8" fillId="50" borderId="23"/>
    <xf numFmtId="186" fontId="49" fillId="51" borderId="24" applyFont="0" applyFill="0" applyBorder="0" applyProtection="0">
      <alignment vertical="center"/>
    </xf>
    <xf numFmtId="0" fontId="50" fillId="0" borderId="0" applyNumberFormat="0" applyFill="0" applyBorder="0" applyAlignment="0">
      <alignment horizontal="right"/>
    </xf>
    <xf numFmtId="0" fontId="51" fillId="0" borderId="25">
      <alignment horizontal="center"/>
    </xf>
    <xf numFmtId="0" fontId="52" fillId="0" borderId="26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8" fillId="14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3" fillId="18" borderId="0" applyNumberFormat="0" applyBorder="0" applyAlignment="0" applyProtection="0"/>
    <xf numFmtId="0" fontId="54" fillId="52" borderId="0" applyNumberFormat="0" applyBorder="0">
      <alignment horizontal="left"/>
    </xf>
    <xf numFmtId="0" fontId="55" fillId="0" borderId="0" applyNumberFormat="0" applyFill="0" applyBorder="0" applyAlignment="0">
      <alignment horizontal="right"/>
    </xf>
    <xf numFmtId="38" fontId="56" fillId="14" borderId="0"/>
    <xf numFmtId="0" fontId="6" fillId="53" borderId="0" applyNumberFormat="0" applyFont="0" applyBorder="0" applyAlignment="0" applyProtection="0"/>
    <xf numFmtId="187" fontId="13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54" borderId="0" applyBorder="0">
      <alignment horizontal="left" vertical="center" indent="1"/>
    </xf>
    <xf numFmtId="0" fontId="60" fillId="0" borderId="0" applyNumberFormat="0" applyFill="0" applyBorder="0" applyAlignment="0">
      <alignment horizontal="left"/>
    </xf>
    <xf numFmtId="0" fontId="61" fillId="0" borderId="26" applyNumberFormat="0" applyFill="0" applyAlignment="0" applyProtection="0"/>
    <xf numFmtId="0" fontId="60" fillId="0" borderId="0" applyNumberFormat="0" applyFill="0" applyBorder="0" applyAlignment="0">
      <alignment horizontal="left"/>
    </xf>
    <xf numFmtId="188" fontId="13" fillId="0" borderId="0">
      <alignment horizontal="center"/>
    </xf>
    <xf numFmtId="15" fontId="62" fillId="0" borderId="0" applyNumberFormat="0">
      <alignment horizontal="center"/>
    </xf>
    <xf numFmtId="5" fontId="63" fillId="0" borderId="27" applyAlignment="0" applyProtection="0"/>
    <xf numFmtId="0" fontId="64" fillId="0" borderId="28" applyNumberFormat="0" applyFont="0" applyFill="0" applyAlignment="0" applyProtection="0"/>
    <xf numFmtId="189" fontId="6" fillId="0" borderId="29" applyNumberFormat="0" applyFill="0" applyAlignment="0" applyProtection="0"/>
    <xf numFmtId="0" fontId="15" fillId="0" borderId="26" applyNumberFormat="0" applyFont="0" applyFill="0" applyAlignment="0" applyProtection="0"/>
    <xf numFmtId="0" fontId="15" fillId="0" borderId="30" applyNumberFormat="0" applyFont="0" applyFill="0" applyAlignment="0" applyProtection="0"/>
    <xf numFmtId="0" fontId="15" fillId="0" borderId="31" applyNumberFormat="0" applyFont="0" applyFill="0" applyAlignment="0" applyProtection="0"/>
    <xf numFmtId="0" fontId="15" fillId="0" borderId="27" applyNumberFormat="0" applyFont="0" applyFill="0" applyAlignment="0" applyProtection="0"/>
    <xf numFmtId="5" fontId="63" fillId="0" borderId="27" applyAlignment="0" applyProtection="0"/>
    <xf numFmtId="0" fontId="43" fillId="0" borderId="0" applyFont="0" applyFill="0" applyBorder="0" applyAlignment="0" applyProtection="0"/>
    <xf numFmtId="190" fontId="65" fillId="55" borderId="0"/>
    <xf numFmtId="191" fontId="17" fillId="0" borderId="0" applyFill="0" applyBorder="0" applyAlignment="0"/>
    <xf numFmtId="192" fontId="21" fillId="0" borderId="0" applyFill="0" applyBorder="0" applyAlignment="0"/>
    <xf numFmtId="193" fontId="21" fillId="0" borderId="0" applyFill="0" applyBorder="0" applyAlignment="0"/>
    <xf numFmtId="194" fontId="21" fillId="0" borderId="0" applyFill="0" applyBorder="0" applyAlignment="0"/>
    <xf numFmtId="195" fontId="21" fillId="0" borderId="0" applyFill="0" applyBorder="0" applyAlignment="0"/>
    <xf numFmtId="196" fontId="21" fillId="0" borderId="0" applyFill="0" applyBorder="0" applyAlignment="0"/>
    <xf numFmtId="197" fontId="21" fillId="0" borderId="0" applyFill="0" applyBorder="0" applyAlignment="0"/>
    <xf numFmtId="192" fontId="21" fillId="0" borderId="0" applyFill="0" applyBorder="0" applyAlignment="0"/>
    <xf numFmtId="0" fontId="66" fillId="56" borderId="32" applyNumberFormat="0" applyAlignment="0" applyProtection="0"/>
    <xf numFmtId="0" fontId="66" fillId="57" borderId="32" applyNumberFormat="0" applyAlignment="0" applyProtection="0"/>
    <xf numFmtId="0" fontId="67" fillId="0" borderId="0">
      <alignment wrapText="1"/>
    </xf>
    <xf numFmtId="0" fontId="68" fillId="58" borderId="33" applyNumberFormat="0" applyAlignment="0" applyProtection="0"/>
    <xf numFmtId="0" fontId="68" fillId="59" borderId="33" applyNumberFormat="0" applyAlignment="0" applyProtection="0"/>
    <xf numFmtId="3" fontId="69" fillId="51" borderId="25" applyFont="0" applyFill="0" applyProtection="0">
      <alignment horizontal="right"/>
    </xf>
    <xf numFmtId="0" fontId="28" fillId="0" borderId="0" applyNumberFormat="0" applyFill="0" applyBorder="0" applyAlignment="0" applyProtection="0"/>
    <xf numFmtId="166" fontId="6" fillId="0" borderId="0" applyFont="0" applyFill="0" applyBorder="0" applyAlignment="0" applyProtection="0"/>
    <xf numFmtId="0" fontId="20" fillId="0" borderId="34"/>
    <xf numFmtId="198" fontId="6" fillId="0" borderId="0"/>
    <xf numFmtId="198" fontId="6" fillId="0" borderId="0"/>
    <xf numFmtId="198" fontId="6" fillId="0" borderId="0"/>
    <xf numFmtId="198" fontId="6" fillId="0" borderId="0"/>
    <xf numFmtId="198" fontId="6" fillId="0" borderId="0"/>
    <xf numFmtId="198" fontId="6" fillId="0" borderId="0"/>
    <xf numFmtId="198" fontId="6" fillId="0" borderId="0"/>
    <xf numFmtId="196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74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5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73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74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74" fillId="0" borderId="0" applyFont="0" applyFill="0" applyBorder="0" applyAlignment="0" applyProtection="0"/>
    <xf numFmtId="174" fontId="74" fillId="0" borderId="0" applyFont="0" applyFill="0" applyBorder="0" applyAlignment="0" applyProtection="0"/>
    <xf numFmtId="168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16" fillId="0" borderId="0" applyFont="0" applyFill="0" applyBorder="0" applyAlignment="0" applyProtection="0"/>
    <xf numFmtId="4" fontId="2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/>
    <xf numFmtId="0" fontId="20" fillId="0" borderId="0"/>
    <xf numFmtId="0" fontId="76" fillId="0" borderId="0" applyNumberFormat="0" applyFill="0" applyBorder="0" applyAlignment="0" applyProtection="0"/>
    <xf numFmtId="0" fontId="77" fillId="0" borderId="0"/>
    <xf numFmtId="0" fontId="20" fillId="0" borderId="0"/>
    <xf numFmtId="0" fontId="20" fillId="0" borderId="0"/>
    <xf numFmtId="0" fontId="78" fillId="60" borderId="0" applyBorder="0">
      <alignment horizontal="left"/>
    </xf>
    <xf numFmtId="0" fontId="79" fillId="61" borderId="0" applyNumberFormat="0" applyBorder="0">
      <alignment horizontal="left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89" fontId="10" fillId="0" borderId="0" applyFill="0" applyBorder="0">
      <alignment horizontal="left"/>
    </xf>
    <xf numFmtId="0" fontId="6" fillId="0" borderId="0"/>
    <xf numFmtId="0" fontId="80" fillId="62" borderId="0"/>
    <xf numFmtId="10" fontId="6" fillId="0" borderId="0"/>
    <xf numFmtId="0" fontId="81" fillId="0" borderId="0" applyNumberFormat="0" applyAlignment="0">
      <alignment horizontal="left"/>
    </xf>
    <xf numFmtId="201" fontId="82" fillId="0" borderId="0"/>
    <xf numFmtId="0" fontId="20" fillId="0" borderId="34"/>
    <xf numFmtId="202" fontId="83" fillId="0" borderId="0"/>
    <xf numFmtId="192" fontId="6" fillId="0" borderId="0" applyFont="0" applyFill="0" applyBorder="0" applyAlignment="0" applyProtection="0"/>
    <xf numFmtId="8" fontId="84" fillId="0" borderId="35">
      <protection locked="0"/>
    </xf>
    <xf numFmtId="0" fontId="70" fillId="0" borderId="0" applyFont="0" applyFill="0" applyBorder="0" applyAlignment="0" applyProtection="0">
      <alignment horizontal="right"/>
    </xf>
    <xf numFmtId="20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167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43" fillId="0" borderId="0" applyFont="0" applyFill="0" applyBorder="0" applyAlignment="0" applyProtection="0"/>
    <xf numFmtId="0" fontId="16" fillId="14" borderId="36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4" fontId="6" fillId="0" borderId="0" applyFont="0" applyFill="0" applyBorder="0" applyProtection="0"/>
    <xf numFmtId="205" fontId="6" fillId="0" borderId="0" applyFont="0" applyFill="0" applyBorder="0" applyProtection="0"/>
    <xf numFmtId="206" fontId="85" fillId="0" borderId="30" applyNumberFormat="0" applyFill="0" applyBorder="0" applyAlignment="0">
      <protection locked="0"/>
    </xf>
    <xf numFmtId="0" fontId="55" fillId="0" borderId="0" applyNumberFormat="0" applyBorder="0" applyAlignment="0">
      <alignment horizontal="center"/>
    </xf>
    <xf numFmtId="0" fontId="55" fillId="63" borderId="0" applyNumberFormat="0" applyBorder="0" applyAlignment="0">
      <alignment horizontal="center"/>
    </xf>
    <xf numFmtId="0" fontId="86" fillId="64" borderId="0" applyNumberFormat="0" applyBorder="0" applyAlignment="0"/>
    <xf numFmtId="0" fontId="87" fillId="64" borderId="0">
      <alignment horizontal="centerContinuous"/>
    </xf>
    <xf numFmtId="201" fontId="55" fillId="0" borderId="0">
      <protection locked="0"/>
    </xf>
    <xf numFmtId="201" fontId="55" fillId="0" borderId="0">
      <alignment horizontal="center"/>
      <protection locked="0"/>
    </xf>
    <xf numFmtId="14" fontId="88" fillId="0" borderId="0"/>
    <xf numFmtId="0" fontId="20" fillId="0" borderId="0"/>
    <xf numFmtId="0" fontId="70" fillId="0" borderId="0" applyFont="0" applyFill="0" applyBorder="0" applyAlignment="0" applyProtection="0"/>
    <xf numFmtId="14" fontId="21" fillId="0" borderId="0" applyFill="0" applyBorder="0" applyAlignment="0"/>
    <xf numFmtId="14" fontId="88" fillId="0" borderId="0"/>
    <xf numFmtId="207" fontId="13" fillId="0" borderId="0"/>
    <xf numFmtId="14" fontId="6" fillId="0" borderId="0"/>
    <xf numFmtId="38" fontId="16" fillId="0" borderId="37">
      <alignment vertical="center"/>
    </xf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89" fillId="0" borderId="0">
      <protection locked="0"/>
    </xf>
    <xf numFmtId="208" fontId="6" fillId="0" borderId="0"/>
    <xf numFmtId="0" fontId="70" fillId="0" borderId="38" applyNumberFormat="0" applyFont="0" applyFill="0" applyAlignment="0" applyProtection="0"/>
    <xf numFmtId="209" fontId="6" fillId="0" borderId="0">
      <alignment horizontal="right"/>
    </xf>
    <xf numFmtId="49" fontId="6" fillId="0" borderId="0">
      <alignment horizontal="left"/>
    </xf>
    <xf numFmtId="0" fontId="58" fillId="0" borderId="0" applyNumberFormat="0" applyFill="0" applyBorder="0" applyAlignment="0" applyProtection="0"/>
    <xf numFmtId="0" fontId="90" fillId="0" borderId="0">
      <protection locked="0"/>
    </xf>
    <xf numFmtId="0" fontId="90" fillId="0" borderId="0">
      <protection locked="0"/>
    </xf>
    <xf numFmtId="196" fontId="47" fillId="0" borderId="0" applyFill="0" applyBorder="0" applyAlignment="0"/>
    <xf numFmtId="192" fontId="47" fillId="0" borderId="0" applyFill="0" applyBorder="0" applyAlignment="0"/>
    <xf numFmtId="196" fontId="47" fillId="0" borderId="0" applyFill="0" applyBorder="0" applyAlignment="0"/>
    <xf numFmtId="197" fontId="47" fillId="0" borderId="0" applyFill="0" applyBorder="0" applyAlignment="0"/>
    <xf numFmtId="192" fontId="47" fillId="0" borderId="0" applyFill="0" applyBorder="0" applyAlignment="0"/>
    <xf numFmtId="0" fontId="91" fillId="0" borderId="0" applyNumberFormat="0" applyAlignment="0">
      <alignment horizontal="left"/>
    </xf>
    <xf numFmtId="0" fontId="80" fillId="0" borderId="0" applyFill="0"/>
    <xf numFmtId="210" fontId="6" fillId="0" borderId="0" applyFont="0" applyFill="0" applyBorder="0" applyAlignment="0" applyProtection="0"/>
    <xf numFmtId="210" fontId="6" fillId="0" borderId="0" applyFont="0" applyFill="0" applyBorder="0" applyAlignment="0" applyProtection="0"/>
    <xf numFmtId="211" fontId="92" fillId="0" borderId="0"/>
    <xf numFmtId="0" fontId="9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165" fontId="6" fillId="0" borderId="0"/>
    <xf numFmtId="212" fontId="6" fillId="0" borderId="0"/>
    <xf numFmtId="0" fontId="6" fillId="0" borderId="0"/>
    <xf numFmtId="0" fontId="41" fillId="0" borderId="39" applyNumberFormat="0" applyFill="0" applyBorder="0" applyAlignment="0"/>
    <xf numFmtId="0" fontId="89" fillId="0" borderId="0">
      <protection locked="0"/>
    </xf>
    <xf numFmtId="0" fontId="89" fillId="0" borderId="0">
      <protection locked="0"/>
    </xf>
    <xf numFmtId="5" fontId="94" fillId="0" borderId="0" applyBorder="0">
      <alignment horizontal="right"/>
    </xf>
    <xf numFmtId="186" fontId="13" fillId="0" borderId="0"/>
    <xf numFmtId="2" fontId="95" fillId="0" borderId="0" applyFont="0" applyFill="0" applyBorder="0" applyAlignment="0" applyProtection="0"/>
    <xf numFmtId="0" fontId="96" fillId="0" borderId="0" applyFill="0" applyBorder="0" applyProtection="0">
      <alignment horizontal="left"/>
    </xf>
    <xf numFmtId="0" fontId="97" fillId="0" borderId="0">
      <alignment horizontal="left"/>
    </xf>
    <xf numFmtId="0" fontId="64" fillId="0" borderId="0" applyFill="0" applyBorder="0" applyProtection="0">
      <alignment horizontal="left"/>
    </xf>
    <xf numFmtId="0" fontId="6" fillId="14" borderId="0" applyFont="0" applyAlignment="0"/>
    <xf numFmtId="213" fontId="6" fillId="0" borderId="0" applyFont="0" applyFill="0" applyBorder="0" applyAlignment="0" applyProtection="0"/>
    <xf numFmtId="0" fontId="47" fillId="0" borderId="0" applyFont="0" applyFill="0" applyBorder="0" applyAlignment="0" applyProtection="0"/>
    <xf numFmtId="214" fontId="6" fillId="0" borderId="0" applyFont="0" applyFill="0" applyBorder="0" applyAlignment="0" applyProtection="0"/>
    <xf numFmtId="0" fontId="80" fillId="62" borderId="0">
      <alignment horizontal="left"/>
    </xf>
    <xf numFmtId="0" fontId="20" fillId="0" borderId="0" applyFont="0" applyFill="0" applyBorder="0" applyAlignment="0" applyProtection="0"/>
    <xf numFmtId="169" fontId="98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99" fillId="20" borderId="0" applyNumberFormat="0" applyBorder="0" applyAlignment="0" applyProtection="0"/>
    <xf numFmtId="0" fontId="100" fillId="0" borderId="0" applyFont="0" applyFill="0" applyBorder="0" applyAlignment="0">
      <alignment horizontal="left"/>
    </xf>
    <xf numFmtId="38" fontId="101" fillId="65" borderId="0" applyNumberFormat="0" applyBorder="0" applyAlignment="0" applyProtection="0"/>
    <xf numFmtId="0" fontId="60" fillId="54" borderId="40" applyAlignment="0" applyProtection="0"/>
    <xf numFmtId="0" fontId="6" fillId="65" borderId="25" applyNumberFormat="0" applyFont="0" applyBorder="0" applyAlignment="0" applyProtection="0">
      <alignment horizontal="center"/>
    </xf>
    <xf numFmtId="0" fontId="60" fillId="65" borderId="41"/>
    <xf numFmtId="0" fontId="6" fillId="66" borderId="36" applyNumberFormat="0" applyFont="0" applyBorder="0" applyAlignment="0"/>
    <xf numFmtId="215" fontId="102" fillId="60" borderId="0" applyBorder="0" applyAlignment="0"/>
    <xf numFmtId="0" fontId="70" fillId="0" borderId="0" applyFont="0" applyFill="0" applyBorder="0" applyAlignment="0" applyProtection="0">
      <alignment horizontal="right"/>
    </xf>
    <xf numFmtId="0" fontId="103" fillId="0" borderId="0" applyProtection="0">
      <alignment horizontal="right"/>
    </xf>
    <xf numFmtId="186" fontId="104" fillId="65" borderId="42" applyBorder="0">
      <alignment horizontal="left" vertical="center" indent="1"/>
    </xf>
    <xf numFmtId="186" fontId="105" fillId="60" borderId="30" applyBorder="0" applyAlignment="0">
      <alignment horizontal="left" vertical="center" indent="1"/>
    </xf>
    <xf numFmtId="0" fontId="106" fillId="0" borderId="43" applyNumberFormat="0" applyAlignment="0" applyProtection="0">
      <alignment horizontal="left" vertical="center"/>
    </xf>
    <xf numFmtId="0" fontId="106" fillId="0" borderId="40">
      <alignment horizontal="left" vertical="center"/>
    </xf>
    <xf numFmtId="0" fontId="104" fillId="0" borderId="28" applyNumberFormat="0" applyFill="0">
      <alignment horizontal="centerContinuous" vertical="top"/>
    </xf>
    <xf numFmtId="0" fontId="107" fillId="51" borderId="44" applyNumberFormat="0" applyBorder="0">
      <alignment horizontal="left" vertical="center" indent="1"/>
    </xf>
    <xf numFmtId="0" fontId="108" fillId="57" borderId="25">
      <alignment horizontal="centerContinuous"/>
    </xf>
    <xf numFmtId="0" fontId="109" fillId="0" borderId="45" applyNumberFormat="0" applyFill="0" applyAlignment="0" applyProtection="0"/>
    <xf numFmtId="0" fontId="110" fillId="0" borderId="2" applyNumberFormat="0" applyFill="0" applyAlignment="0" applyProtection="0"/>
    <xf numFmtId="0" fontId="111" fillId="0" borderId="46" applyNumberFormat="0" applyFill="0" applyAlignment="0" applyProtection="0"/>
    <xf numFmtId="0" fontId="111" fillId="0" borderId="0" applyNumberFormat="0" applyFill="0" applyBorder="0" applyAlignment="0" applyProtection="0"/>
    <xf numFmtId="0" fontId="112" fillId="61" borderId="0" applyNumberFormat="0" applyBorder="0" applyAlignment="0"/>
    <xf numFmtId="3" fontId="6" fillId="67" borderId="25" applyFont="0" applyProtection="0">
      <alignment horizontal="right"/>
    </xf>
    <xf numFmtId="10" fontId="6" fillId="67" borderId="25" applyFont="0" applyProtection="0">
      <alignment horizontal="right"/>
    </xf>
    <xf numFmtId="0" fontId="6" fillId="67" borderId="24" applyNumberFormat="0" applyFont="0" applyBorder="0" applyAlignment="0" applyProtection="0">
      <alignment horizontal="left"/>
    </xf>
    <xf numFmtId="37" fontId="60" fillId="0" borderId="0"/>
    <xf numFmtId="0" fontId="113" fillId="0" borderId="0" applyNumberFormat="0" applyFill="0" applyBorder="0" applyAlignment="0" applyProtection="0">
      <alignment vertical="top"/>
      <protection locked="0"/>
    </xf>
    <xf numFmtId="216" fontId="114" fillId="51" borderId="0" applyNumberFormat="0" applyFont="0" applyBorder="0" applyAlignment="0" applyProtection="0">
      <alignment horizontal="left" indent="1"/>
      <protection hidden="1"/>
    </xf>
    <xf numFmtId="10" fontId="101" fillId="68" borderId="25" applyNumberFormat="0" applyBorder="0" applyAlignment="0" applyProtection="0"/>
    <xf numFmtId="0" fontId="115" fillId="25" borderId="32" applyNumberFormat="0" applyAlignment="0" applyProtection="0"/>
    <xf numFmtId="0" fontId="115" fillId="26" borderId="32" applyNumberFormat="0" applyAlignment="0" applyProtection="0"/>
    <xf numFmtId="3" fontId="6" fillId="69" borderId="25" applyFont="0">
      <alignment horizontal="right"/>
      <protection locked="0"/>
    </xf>
    <xf numFmtId="217" fontId="6" fillId="0" borderId="0"/>
    <xf numFmtId="0" fontId="116" fillId="0" borderId="0"/>
    <xf numFmtId="0" fontId="100" fillId="0" borderId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38" fontId="117" fillId="0" borderId="0"/>
    <xf numFmtId="38" fontId="118" fillId="0" borderId="0"/>
    <xf numFmtId="38" fontId="119" fillId="0" borderId="0"/>
    <xf numFmtId="38" fontId="120" fillId="0" borderId="0"/>
    <xf numFmtId="0" fontId="8" fillId="0" borderId="0"/>
    <xf numFmtId="0" fontId="8" fillId="0" borderId="0"/>
    <xf numFmtId="0" fontId="121" fillId="65" borderId="0"/>
    <xf numFmtId="0" fontId="122" fillId="0" borderId="0" applyNumberFormat="0" applyFill="0" applyBorder="0">
      <alignment horizontal="right"/>
    </xf>
    <xf numFmtId="0" fontId="122" fillId="0" borderId="0" applyNumberFormat="0" applyFill="0" applyBorder="0">
      <alignment horizontal="right"/>
    </xf>
    <xf numFmtId="5" fontId="94" fillId="0" borderId="40">
      <alignment horizontal="right"/>
    </xf>
    <xf numFmtId="0" fontId="113" fillId="0" borderId="0" applyNumberFormat="0" applyFill="0" applyBorder="0" applyAlignment="0" applyProtection="0">
      <alignment vertical="top"/>
      <protection locked="0"/>
    </xf>
    <xf numFmtId="188" fontId="13" fillId="0" borderId="26">
      <alignment horizontal="right"/>
    </xf>
    <xf numFmtId="188" fontId="13" fillId="0" borderId="0">
      <alignment horizontal="right"/>
    </xf>
    <xf numFmtId="188" fontId="13" fillId="0" borderId="0">
      <alignment horizontal="left"/>
    </xf>
    <xf numFmtId="196" fontId="123" fillId="0" borderId="0" applyFill="0" applyBorder="0" applyAlignment="0"/>
    <xf numFmtId="192" fontId="123" fillId="0" borderId="0" applyFill="0" applyBorder="0" applyAlignment="0"/>
    <xf numFmtId="196" fontId="123" fillId="0" borderId="0" applyFill="0" applyBorder="0" applyAlignment="0"/>
    <xf numFmtId="197" fontId="123" fillId="0" borderId="0" applyFill="0" applyBorder="0" applyAlignment="0"/>
    <xf numFmtId="192" fontId="123" fillId="0" borderId="0" applyFill="0" applyBorder="0" applyAlignment="0"/>
    <xf numFmtId="0" fontId="124" fillId="0" borderId="47" applyNumberFormat="0" applyFill="0" applyAlignment="0" applyProtection="0"/>
    <xf numFmtId="43" fontId="106" fillId="65" borderId="0" applyNumberFormat="0" applyFont="0" applyBorder="0" applyAlignment="0"/>
    <xf numFmtId="0" fontId="6" fillId="65" borderId="0"/>
    <xf numFmtId="0" fontId="125" fillId="0" borderId="0"/>
    <xf numFmtId="0" fontId="12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28" fillId="65" borderId="0"/>
    <xf numFmtId="0" fontId="28" fillId="0" borderId="0"/>
    <xf numFmtId="0" fontId="129" fillId="0" borderId="48">
      <alignment horizontal="left"/>
    </xf>
    <xf numFmtId="0" fontId="21" fillId="0" borderId="49">
      <alignment horizontal="center"/>
    </xf>
    <xf numFmtId="0" fontId="28" fillId="65" borderId="0"/>
    <xf numFmtId="37" fontId="94" fillId="0" borderId="0" applyBorder="0">
      <alignment horizontal="right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9" fontId="6" fillId="0" borderId="0" applyFont="0" applyFill="0" applyBorder="0" applyAlignment="0" applyProtection="0"/>
    <xf numFmtId="38" fontId="6" fillId="0" borderId="0" applyBorder="0"/>
    <xf numFmtId="14" fontId="15" fillId="0" borderId="0" applyFont="0" applyFill="0" applyBorder="0" applyAlignment="0" applyProtection="0"/>
    <xf numFmtId="0" fontId="80" fillId="62" borderId="0">
      <alignment horizontal="left"/>
    </xf>
    <xf numFmtId="10" fontId="16" fillId="70" borderId="36" applyBorder="0">
      <alignment horizontal="center"/>
      <protection locked="0"/>
    </xf>
    <xf numFmtId="220" fontId="130" fillId="0" borderId="0" applyFont="0" applyFill="0" applyBorder="0" applyAlignment="0" applyProtection="0"/>
    <xf numFmtId="221" fontId="130" fillId="0" borderId="0" applyFont="0" applyFill="0" applyBorder="0" applyAlignment="0" applyProtection="0"/>
    <xf numFmtId="222" fontId="6" fillId="0" borderId="0" applyFont="0" applyFill="0" applyBorder="0" applyAlignment="0" applyProtection="0"/>
    <xf numFmtId="223" fontId="6" fillId="0" borderId="0" applyFont="0" applyFill="0" applyBorder="0" applyAlignment="0" applyProtection="0"/>
    <xf numFmtId="0" fontId="89" fillId="0" borderId="0">
      <protection locked="0"/>
    </xf>
    <xf numFmtId="38" fontId="21" fillId="14" borderId="0"/>
    <xf numFmtId="0" fontId="70" fillId="0" borderId="0" applyFont="0" applyFill="0" applyBorder="0" applyAlignment="0" applyProtection="0">
      <alignment horizontal="right"/>
    </xf>
    <xf numFmtId="38" fontId="60" fillId="0" borderId="0"/>
    <xf numFmtId="224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1" fillId="12" borderId="0" applyNumberFormat="0" applyBorder="0" applyAlignment="0" applyProtection="0"/>
    <xf numFmtId="0" fontId="132" fillId="65" borderId="50" applyNumberFormat="0" applyFont="0" applyFill="0" applyAlignment="0" applyProtection="0">
      <alignment horizontal="center"/>
    </xf>
    <xf numFmtId="37" fontId="133" fillId="0" borderId="0"/>
    <xf numFmtId="0" fontId="60" fillId="14" borderId="0" applyNumberFormat="0" applyFont="0" applyFill="0" applyBorder="0" applyAlignment="0"/>
    <xf numFmtId="10" fontId="21" fillId="14" borderId="0"/>
    <xf numFmtId="1" fontId="16" fillId="0" borderId="0">
      <alignment horizontal="left"/>
    </xf>
    <xf numFmtId="0" fontId="134" fillId="65" borderId="0">
      <alignment horizontal="right"/>
    </xf>
    <xf numFmtId="0" fontId="135" fillId="0" borderId="0"/>
    <xf numFmtId="0" fontId="6" fillId="0" borderId="0"/>
    <xf numFmtId="225" fontId="136" fillId="0" borderId="0"/>
    <xf numFmtId="0" fontId="135" fillId="0" borderId="51"/>
    <xf numFmtId="0" fontId="43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6" fillId="0" borderId="0"/>
    <xf numFmtId="0" fontId="6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>
      <alignment horizontal="left" vertical="top" wrapText="1"/>
    </xf>
    <xf numFmtId="0" fontId="6" fillId="0" borderId="0"/>
    <xf numFmtId="0" fontId="1" fillId="0" borderId="0"/>
    <xf numFmtId="39" fontId="137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39" fontId="137" fillId="0" borderId="0"/>
    <xf numFmtId="39" fontId="137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3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74" fillId="0" borderId="0"/>
    <xf numFmtId="0" fontId="6" fillId="0" borderId="0"/>
    <xf numFmtId="0" fontId="6" fillId="0" borderId="0"/>
    <xf numFmtId="0" fontId="72" fillId="0" borderId="0"/>
    <xf numFmtId="0" fontId="45" fillId="0" borderId="0"/>
    <xf numFmtId="0" fontId="7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>
      <alignment vertical="top"/>
    </xf>
    <xf numFmtId="0" fontId="45" fillId="0" borderId="0"/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0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6" fillId="0" borderId="0"/>
    <xf numFmtId="0" fontId="138" fillId="0" borderId="0"/>
    <xf numFmtId="39" fontId="137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39" fontId="137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6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1" borderId="52" applyNumberForma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2" borderId="52" applyNumberFormat="0" applyFont="0" applyAlignment="0" applyProtection="0"/>
    <xf numFmtId="0" fontId="45" fillId="72" borderId="52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2" borderId="52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139" fillId="0" borderId="53"/>
    <xf numFmtId="37" fontId="6" fillId="0" borderId="0"/>
    <xf numFmtId="226" fontId="28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227" fontId="140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41" fillId="0" borderId="54">
      <alignment horizontal="left" wrapText="1" indent="1"/>
    </xf>
    <xf numFmtId="0" fontId="140" fillId="0" borderId="38"/>
    <xf numFmtId="3" fontId="6" fillId="73" borderId="25">
      <alignment horizontal="right"/>
      <protection locked="0"/>
    </xf>
    <xf numFmtId="0" fontId="142" fillId="56" borderId="55" applyNumberFormat="0" applyAlignment="0" applyProtection="0"/>
    <xf numFmtId="0" fontId="142" fillId="57" borderId="55" applyNumberFormat="0" applyAlignment="0" applyProtection="0"/>
    <xf numFmtId="40" fontId="143" fillId="51" borderId="0">
      <alignment horizontal="right"/>
    </xf>
    <xf numFmtId="0" fontId="144" fillId="68" borderId="0">
      <alignment horizontal="center"/>
    </xf>
    <xf numFmtId="0" fontId="145" fillId="51" borderId="0">
      <alignment horizontal="right"/>
    </xf>
    <xf numFmtId="0" fontId="146" fillId="51" borderId="31"/>
    <xf numFmtId="0" fontId="147" fillId="0" borderId="0" applyBorder="0">
      <alignment horizontal="centerContinuous"/>
    </xf>
    <xf numFmtId="0" fontId="146" fillId="0" borderId="0" applyBorder="0">
      <alignment horizontal="centerContinuous"/>
    </xf>
    <xf numFmtId="0" fontId="148" fillId="0" borderId="0" applyBorder="0">
      <alignment horizontal="centerContinuous"/>
    </xf>
    <xf numFmtId="0" fontId="149" fillId="0" borderId="0" applyBorder="0">
      <alignment horizontal="centerContinuous"/>
    </xf>
    <xf numFmtId="0" fontId="150" fillId="0" borderId="0" applyFill="0" applyBorder="0" applyProtection="0">
      <alignment horizontal="left"/>
    </xf>
    <xf numFmtId="0" fontId="98" fillId="0" borderId="0" applyFill="0" applyBorder="0" applyProtection="0">
      <alignment horizontal="left"/>
    </xf>
    <xf numFmtId="1" fontId="151" fillId="0" borderId="0" applyProtection="0">
      <alignment horizontal="right" vertical="center"/>
    </xf>
    <xf numFmtId="0" fontId="13" fillId="0" borderId="0">
      <alignment horizontal="center" wrapText="1"/>
    </xf>
    <xf numFmtId="10" fontId="16" fillId="0" borderId="0" applyFont="0" applyFill="0" applyBorder="0" applyAlignment="0" applyProtection="0"/>
    <xf numFmtId="9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95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10" fontId="15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43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29" fontId="64" fillId="0" borderId="0" applyFont="0" applyFill="0" applyBorder="0" applyProtection="0">
      <alignment horizontal="right"/>
    </xf>
    <xf numFmtId="10" fontId="6" fillId="0" borderId="56" applyFont="0" applyFill="0" applyBorder="0" applyAlignment="0" applyProtection="0"/>
    <xf numFmtId="9" fontId="6" fillId="0" borderId="0"/>
    <xf numFmtId="10" fontId="153" fillId="0" borderId="0"/>
    <xf numFmtId="9" fontId="16" fillId="0" borderId="57" applyNumberFormat="0" applyBorder="0"/>
    <xf numFmtId="0" fontId="89" fillId="0" borderId="0">
      <protection locked="0"/>
    </xf>
    <xf numFmtId="196" fontId="69" fillId="0" borderId="0" applyFill="0" applyBorder="0" applyAlignment="0"/>
    <xf numFmtId="192" fontId="69" fillId="0" borderId="0" applyFill="0" applyBorder="0" applyAlignment="0"/>
    <xf numFmtId="196" fontId="69" fillId="0" borderId="0" applyFill="0" applyBorder="0" applyAlignment="0"/>
    <xf numFmtId="197" fontId="69" fillId="0" borderId="0" applyFill="0" applyBorder="0" applyAlignment="0"/>
    <xf numFmtId="192" fontId="69" fillId="0" borderId="0" applyFill="0" applyBorder="0" applyAlignment="0"/>
    <xf numFmtId="0" fontId="154" fillId="74" borderId="0">
      <alignment horizontal="center"/>
      <protection locked="0"/>
    </xf>
    <xf numFmtId="0" fontId="155" fillId="65" borderId="0"/>
    <xf numFmtId="0" fontId="156" fillId="54" borderId="0">
      <alignment horizontal="left" indent="1"/>
    </xf>
    <xf numFmtId="0" fontId="6" fillId="14" borderId="0" applyNumberFormat="0" applyBorder="0"/>
    <xf numFmtId="0" fontId="16" fillId="0" borderId="0" applyNumberFormat="0" applyFont="0" applyFill="0" applyBorder="0" applyAlignment="0" applyProtection="0">
      <alignment horizontal="left"/>
    </xf>
    <xf numFmtId="4" fontId="16" fillId="0" borderId="0" applyFont="0" applyFill="0" applyBorder="0" applyAlignment="0" applyProtection="0"/>
    <xf numFmtId="0" fontId="63" fillId="0" borderId="28">
      <alignment horizontal="center"/>
    </xf>
    <xf numFmtId="0" fontId="13" fillId="0" borderId="0">
      <alignment vertical="top"/>
    </xf>
    <xf numFmtId="230" fontId="13" fillId="0" borderId="0">
      <alignment vertical="top"/>
    </xf>
    <xf numFmtId="230" fontId="13" fillId="0" borderId="0">
      <alignment vertical="top"/>
    </xf>
    <xf numFmtId="23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38" fontId="157" fillId="0" borderId="0"/>
    <xf numFmtId="3" fontId="158" fillId="0" borderId="58">
      <alignment horizontal="center"/>
      <protection locked="0"/>
    </xf>
    <xf numFmtId="0" fontId="102" fillId="60" borderId="0"/>
    <xf numFmtId="2" fontId="159" fillId="0" borderId="0">
      <alignment horizontal="left"/>
    </xf>
    <xf numFmtId="231" fontId="160" fillId="0" borderId="0" applyNumberFormat="0" applyFill="0" applyBorder="0" applyAlignment="0" applyProtection="0">
      <alignment horizontal="left"/>
    </xf>
    <xf numFmtId="0" fontId="6" fillId="0" borderId="0"/>
    <xf numFmtId="232" fontId="6" fillId="0" borderId="0" applyFont="0" applyFill="0" applyBorder="0" applyAlignment="0" applyProtection="0"/>
    <xf numFmtId="0" fontId="6" fillId="0" borderId="59" applyNumberFormat="0" applyFont="0" applyFill="0" applyAlignment="0" applyProtection="0"/>
    <xf numFmtId="0" fontId="6" fillId="0" borderId="60" applyNumberFormat="0" applyFont="0" applyFill="0" applyAlignment="0" applyProtection="0"/>
    <xf numFmtId="0" fontId="6" fillId="0" borderId="61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63" applyNumberFormat="0" applyFont="0" applyFill="0" applyAlignment="0" applyProtection="0"/>
    <xf numFmtId="0" fontId="6" fillId="14" borderId="0" applyNumberFormat="0" applyFont="0" applyBorder="0" applyAlignment="0" applyProtection="0"/>
    <xf numFmtId="0" fontId="6" fillId="0" borderId="64" applyNumberFormat="0" applyFont="0" applyFill="0" applyAlignment="0" applyProtection="0"/>
    <xf numFmtId="0" fontId="6" fillId="0" borderId="65" applyNumberFormat="0" applyFont="0" applyFill="0" applyAlignment="0" applyProtection="0"/>
    <xf numFmtId="46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66" applyNumberFormat="0" applyFont="0" applyFill="0" applyAlignment="0" applyProtection="0"/>
    <xf numFmtId="0" fontId="6" fillId="0" borderId="67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68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1" fillId="0" borderId="0" applyNumberFormat="0" applyFill="0" applyBorder="0" applyAlignment="0" applyProtection="0"/>
    <xf numFmtId="0" fontId="162" fillId="0" borderId="0" applyNumberFormat="0" applyFill="0" applyBorder="0" applyAlignment="0" applyProtection="0"/>
    <xf numFmtId="0" fontId="163" fillId="0" borderId="0" applyNumberFormat="0" applyFill="0" applyBorder="0" applyProtection="0">
      <alignment horizontal="left"/>
    </xf>
    <xf numFmtId="0" fontId="6" fillId="14" borderId="0" applyNumberFormat="0" applyFont="0" applyBorder="0" applyAlignment="0" applyProtection="0"/>
    <xf numFmtId="0" fontId="16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34" applyNumberFormat="0" applyFont="0" applyFill="0" applyAlignment="0" applyProtection="0"/>
    <xf numFmtId="0" fontId="6" fillId="0" borderId="69" applyNumberFormat="0" applyFont="0" applyFill="0" applyAlignment="0" applyProtection="0"/>
    <xf numFmtId="233" fontId="6" fillId="0" borderId="0" applyFont="0" applyFill="0" applyBorder="0" applyAlignment="0" applyProtection="0"/>
    <xf numFmtId="0" fontId="6" fillId="0" borderId="70" applyNumberFormat="0" applyFont="0" applyFill="0" applyAlignment="0" applyProtection="0"/>
    <xf numFmtId="0" fontId="6" fillId="0" borderId="71" applyNumberFormat="0" applyFont="0" applyFill="0" applyAlignment="0" applyProtection="0"/>
    <xf numFmtId="0" fontId="6" fillId="0" borderId="72" applyNumberFormat="0" applyFont="0" applyFill="0" applyAlignment="0" applyProtection="0"/>
    <xf numFmtId="0" fontId="6" fillId="0" borderId="73" applyNumberFormat="0" applyFont="0" applyFill="0" applyAlignment="0" applyProtection="0"/>
    <xf numFmtId="0" fontId="6" fillId="0" borderId="35" applyNumberFormat="0" applyFont="0" applyFill="0" applyAlignment="0" applyProtection="0"/>
    <xf numFmtId="38" fontId="153" fillId="0" borderId="0"/>
    <xf numFmtId="188" fontId="13" fillId="0" borderId="0">
      <alignment horizontal="center"/>
    </xf>
    <xf numFmtId="0" fontId="102" fillId="75" borderId="25"/>
    <xf numFmtId="4" fontId="165" fillId="76" borderId="74" applyNumberFormat="0" applyProtection="0">
      <alignment vertical="center"/>
    </xf>
    <xf numFmtId="4" fontId="165" fillId="76" borderId="74" applyNumberFormat="0" applyProtection="0">
      <alignment vertical="center"/>
    </xf>
    <xf numFmtId="4" fontId="166" fillId="76" borderId="74" applyNumberFormat="0" applyProtection="0">
      <alignment vertical="center"/>
    </xf>
    <xf numFmtId="4" fontId="166" fillId="76" borderId="74" applyNumberFormat="0" applyProtection="0">
      <alignment vertical="center"/>
    </xf>
    <xf numFmtId="4" fontId="167" fillId="76" borderId="74" applyNumberFormat="0" applyProtection="0">
      <alignment horizontal="left" vertical="center" indent="1"/>
    </xf>
    <xf numFmtId="4" fontId="167" fillId="76" borderId="74" applyNumberFormat="0" applyProtection="0">
      <alignment horizontal="left" vertical="center" indent="1"/>
    </xf>
    <xf numFmtId="0" fontId="56" fillId="76" borderId="74" applyNumberFormat="0" applyProtection="0">
      <alignment horizontal="left" vertical="top" indent="1"/>
    </xf>
    <xf numFmtId="4" fontId="167" fillId="77" borderId="0" applyNumberFormat="0" applyProtection="0">
      <alignment horizontal="left" vertical="center" indent="1"/>
    </xf>
    <xf numFmtId="4" fontId="167" fillId="77" borderId="0" applyNumberFormat="0" applyProtection="0">
      <alignment horizontal="left" vertical="center" indent="1"/>
    </xf>
    <xf numFmtId="4" fontId="167" fillId="78" borderId="74" applyNumberFormat="0" applyProtection="0">
      <alignment horizontal="right" vertical="center"/>
    </xf>
    <xf numFmtId="4" fontId="167" fillId="78" borderId="74" applyNumberFormat="0" applyProtection="0">
      <alignment horizontal="right" vertical="center"/>
    </xf>
    <xf numFmtId="4" fontId="167" fillId="79" borderId="74" applyNumberFormat="0" applyProtection="0">
      <alignment horizontal="right" vertical="center"/>
    </xf>
    <xf numFmtId="4" fontId="167" fillId="79" borderId="74" applyNumberFormat="0" applyProtection="0">
      <alignment horizontal="right" vertical="center"/>
    </xf>
    <xf numFmtId="4" fontId="167" fillId="80" borderId="74" applyNumberFormat="0" applyProtection="0">
      <alignment horizontal="right" vertical="center"/>
    </xf>
    <xf numFmtId="4" fontId="167" fillId="80" borderId="74" applyNumberFormat="0" applyProtection="0">
      <alignment horizontal="right" vertical="center"/>
    </xf>
    <xf numFmtId="4" fontId="167" fillId="73" borderId="74" applyNumberFormat="0" applyProtection="0">
      <alignment horizontal="right" vertical="center"/>
    </xf>
    <xf numFmtId="4" fontId="167" fillId="73" borderId="74" applyNumberFormat="0" applyProtection="0">
      <alignment horizontal="right" vertical="center"/>
    </xf>
    <xf numFmtId="4" fontId="167" fillId="81" borderId="74" applyNumberFormat="0" applyProtection="0">
      <alignment horizontal="right" vertical="center"/>
    </xf>
    <xf numFmtId="4" fontId="167" fillId="81" borderId="74" applyNumberFormat="0" applyProtection="0">
      <alignment horizontal="right" vertical="center"/>
    </xf>
    <xf numFmtId="4" fontId="167" fillId="67" borderId="74" applyNumberFormat="0" applyProtection="0">
      <alignment horizontal="right" vertical="center"/>
    </xf>
    <xf numFmtId="4" fontId="167" fillId="67" borderId="74" applyNumberFormat="0" applyProtection="0">
      <alignment horizontal="right" vertical="center"/>
    </xf>
    <xf numFmtId="4" fontId="167" fillId="82" borderId="74" applyNumberFormat="0" applyProtection="0">
      <alignment horizontal="right" vertical="center"/>
    </xf>
    <xf numFmtId="4" fontId="167" fillId="82" borderId="74" applyNumberFormat="0" applyProtection="0">
      <alignment horizontal="right" vertical="center"/>
    </xf>
    <xf numFmtId="4" fontId="167" fillId="75" borderId="74" applyNumberFormat="0" applyProtection="0">
      <alignment horizontal="right" vertical="center"/>
    </xf>
    <xf numFmtId="4" fontId="167" fillId="75" borderId="74" applyNumberFormat="0" applyProtection="0">
      <alignment horizontal="right" vertical="center"/>
    </xf>
    <xf numFmtId="4" fontId="167" fillId="83" borderId="74" applyNumberFormat="0" applyProtection="0">
      <alignment horizontal="right" vertical="center"/>
    </xf>
    <xf numFmtId="4" fontId="167" fillId="83" borderId="74" applyNumberFormat="0" applyProtection="0">
      <alignment horizontal="right" vertical="center"/>
    </xf>
    <xf numFmtId="4" fontId="165" fillId="84" borderId="75" applyNumberFormat="0" applyProtection="0">
      <alignment horizontal="left" vertical="center" indent="1"/>
    </xf>
    <xf numFmtId="4" fontId="165" fillId="84" borderId="75" applyNumberFormat="0" applyProtection="0">
      <alignment horizontal="left" vertical="center" indent="1"/>
    </xf>
    <xf numFmtId="4" fontId="165" fillId="50" borderId="0" applyNumberFormat="0" applyProtection="0">
      <alignment horizontal="left" vertical="center" indent="1"/>
    </xf>
    <xf numFmtId="4" fontId="165" fillId="50" borderId="0" applyNumberFormat="0" applyProtection="0">
      <alignment horizontal="left" vertical="center" indent="1"/>
    </xf>
    <xf numFmtId="4" fontId="165" fillId="77" borderId="0" applyNumberFormat="0" applyProtection="0">
      <alignment horizontal="left" vertical="center" indent="1"/>
    </xf>
    <xf numFmtId="4" fontId="165" fillId="77" borderId="0" applyNumberFormat="0" applyProtection="0">
      <alignment horizontal="left" vertical="center" indent="1"/>
    </xf>
    <xf numFmtId="4" fontId="167" fillId="50" borderId="74" applyNumberFormat="0" applyProtection="0">
      <alignment horizontal="right" vertical="center"/>
    </xf>
    <xf numFmtId="4" fontId="167" fillId="50" borderId="74" applyNumberFormat="0" applyProtection="0">
      <alignment horizontal="right" vertical="center"/>
    </xf>
    <xf numFmtId="4" fontId="21" fillId="50" borderId="0" applyNumberFormat="0" applyProtection="0">
      <alignment horizontal="left" vertical="center" indent="1"/>
    </xf>
    <xf numFmtId="4" fontId="21" fillId="50" borderId="0" applyNumberFormat="0" applyProtection="0">
      <alignment horizontal="left" vertical="center" indent="1"/>
    </xf>
    <xf numFmtId="4" fontId="21" fillId="77" borderId="0" applyNumberFormat="0" applyProtection="0">
      <alignment horizontal="left" vertical="center" indent="1"/>
    </xf>
    <xf numFmtId="4" fontId="21" fillId="77" borderId="0" applyNumberFormat="0" applyProtection="0">
      <alignment horizontal="left" vertical="center" indent="1"/>
    </xf>
    <xf numFmtId="0" fontId="6" fillId="77" borderId="74" applyNumberFormat="0" applyProtection="0">
      <alignment horizontal="left" vertical="center" indent="1"/>
    </xf>
    <xf numFmtId="0" fontId="6" fillId="77" borderId="74" applyNumberFormat="0" applyProtection="0">
      <alignment horizontal="left" vertical="center" indent="1"/>
    </xf>
    <xf numFmtId="0" fontId="6" fillId="77" borderId="74" applyNumberFormat="0" applyProtection="0">
      <alignment horizontal="left" vertical="top" indent="1"/>
    </xf>
    <xf numFmtId="0" fontId="6" fillId="77" borderId="74" applyNumberFormat="0" applyProtection="0">
      <alignment horizontal="left" vertical="top" indent="1"/>
    </xf>
    <xf numFmtId="0" fontId="6" fillId="74" borderId="74" applyNumberFormat="0" applyProtection="0">
      <alignment horizontal="left" vertical="center" indent="1"/>
    </xf>
    <xf numFmtId="0" fontId="6" fillId="74" borderId="74" applyNumberFormat="0" applyProtection="0">
      <alignment horizontal="left" vertical="center" indent="1"/>
    </xf>
    <xf numFmtId="0" fontId="6" fillId="74" borderId="74" applyNumberFormat="0" applyProtection="0">
      <alignment horizontal="left" vertical="top" indent="1"/>
    </xf>
    <xf numFmtId="0" fontId="6" fillId="74" borderId="74" applyNumberFormat="0" applyProtection="0">
      <alignment horizontal="left" vertical="top" indent="1"/>
    </xf>
    <xf numFmtId="0" fontId="6" fillId="50" borderId="74" applyNumberFormat="0" applyProtection="0">
      <alignment horizontal="left" vertical="center" indent="1"/>
    </xf>
    <xf numFmtId="0" fontId="6" fillId="50" borderId="74" applyNumberFormat="0" applyProtection="0">
      <alignment horizontal="left" vertical="center" indent="1"/>
    </xf>
    <xf numFmtId="0" fontId="6" fillId="50" borderId="74" applyNumberFormat="0" applyProtection="0">
      <alignment horizontal="left" vertical="top" indent="1"/>
    </xf>
    <xf numFmtId="0" fontId="6" fillId="50" borderId="74" applyNumberFormat="0" applyProtection="0">
      <alignment horizontal="left" vertical="top" indent="1"/>
    </xf>
    <xf numFmtId="0" fontId="6" fillId="85" borderId="74" applyNumberFormat="0" applyProtection="0">
      <alignment horizontal="left" vertical="center" indent="1"/>
    </xf>
    <xf numFmtId="0" fontId="6" fillId="85" borderId="74" applyNumberFormat="0" applyProtection="0">
      <alignment horizontal="left" vertical="center" indent="1"/>
    </xf>
    <xf numFmtId="0" fontId="6" fillId="85" borderId="74" applyNumberFormat="0" applyProtection="0">
      <alignment horizontal="left" vertical="top" indent="1"/>
    </xf>
    <xf numFmtId="0" fontId="6" fillId="85" borderId="74" applyNumberFormat="0" applyProtection="0">
      <alignment horizontal="left" vertical="top" indent="1"/>
    </xf>
    <xf numFmtId="4" fontId="167" fillId="85" borderId="74" applyNumberFormat="0" applyProtection="0">
      <alignment vertical="center"/>
    </xf>
    <xf numFmtId="4" fontId="167" fillId="85" borderId="74" applyNumberFormat="0" applyProtection="0">
      <alignment vertical="center"/>
    </xf>
    <xf numFmtId="4" fontId="168" fillId="85" borderId="74" applyNumberFormat="0" applyProtection="0">
      <alignment vertical="center"/>
    </xf>
    <xf numFmtId="4" fontId="168" fillId="85" borderId="74" applyNumberFormat="0" applyProtection="0">
      <alignment vertical="center"/>
    </xf>
    <xf numFmtId="4" fontId="165" fillId="50" borderId="76" applyNumberFormat="0" applyProtection="0">
      <alignment horizontal="left" vertical="center" indent="1"/>
    </xf>
    <xf numFmtId="4" fontId="165" fillId="50" borderId="76" applyNumberFormat="0" applyProtection="0">
      <alignment horizontal="left" vertical="center" indent="1"/>
    </xf>
    <xf numFmtId="0" fontId="21" fillId="68" borderId="74" applyNumberFormat="0" applyProtection="0">
      <alignment horizontal="left" vertical="top" indent="1"/>
    </xf>
    <xf numFmtId="4" fontId="167" fillId="85" borderId="74" applyNumberFormat="0" applyProtection="0">
      <alignment horizontal="right" vertical="center"/>
    </xf>
    <xf numFmtId="4" fontId="167" fillId="85" borderId="74" applyNumberFormat="0" applyProtection="0">
      <alignment horizontal="right" vertical="center"/>
    </xf>
    <xf numFmtId="4" fontId="168" fillId="85" borderId="74" applyNumberFormat="0" applyProtection="0">
      <alignment horizontal="right" vertical="center"/>
    </xf>
    <xf numFmtId="4" fontId="168" fillId="85" borderId="74" applyNumberFormat="0" applyProtection="0">
      <alignment horizontal="right" vertical="center"/>
    </xf>
    <xf numFmtId="4" fontId="165" fillId="50" borderId="74" applyNumberFormat="0" applyProtection="0">
      <alignment horizontal="left" vertical="center" indent="1"/>
    </xf>
    <xf numFmtId="4" fontId="165" fillId="50" borderId="74" applyNumberFormat="0" applyProtection="0">
      <alignment horizontal="left" vertical="center" indent="1"/>
    </xf>
    <xf numFmtId="0" fontId="21" fillId="74" borderId="74" applyNumberFormat="0" applyProtection="0">
      <alignment horizontal="left" vertical="top" indent="1"/>
    </xf>
    <xf numFmtId="4" fontId="169" fillId="74" borderId="76" applyNumberFormat="0" applyProtection="0">
      <alignment horizontal="left" vertical="center" indent="1"/>
    </xf>
    <xf numFmtId="4" fontId="169" fillId="74" borderId="76" applyNumberFormat="0" applyProtection="0">
      <alignment horizontal="left" vertical="center" indent="1"/>
    </xf>
    <xf numFmtId="4" fontId="170" fillId="85" borderId="74" applyNumberFormat="0" applyProtection="0">
      <alignment horizontal="right" vertical="center"/>
    </xf>
    <xf numFmtId="4" fontId="170" fillId="85" borderId="74" applyNumberFormat="0" applyProtection="0">
      <alignment horizontal="right" vertical="center"/>
    </xf>
    <xf numFmtId="0" fontId="130" fillId="0" borderId="77"/>
    <xf numFmtId="234" fontId="28" fillId="0" borderId="78" applyFont="0" applyFill="0" applyBorder="0" applyAlignment="0" applyProtection="0"/>
    <xf numFmtId="0" fontId="171" fillId="0" borderId="79"/>
    <xf numFmtId="0" fontId="172" fillId="86" borderId="0"/>
    <xf numFmtId="0" fontId="173" fillId="86" borderId="0"/>
    <xf numFmtId="0" fontId="13" fillId="87" borderId="0" applyNumberFormat="0" applyFont="0" applyBorder="0" applyAlignment="0" applyProtection="0"/>
    <xf numFmtId="235" fontId="174" fillId="0" borderId="0" applyFont="0" applyFill="0" applyBorder="0" applyAlignment="0" applyProtection="0"/>
    <xf numFmtId="3" fontId="6" fillId="51" borderId="25" applyFont="0" applyProtection="0">
      <alignment horizontal="right"/>
    </xf>
    <xf numFmtId="10" fontId="6" fillId="51" borderId="25" applyFont="0">
      <alignment horizontal="right"/>
    </xf>
    <xf numFmtId="9" fontId="6" fillId="51" borderId="25" applyFont="0" applyProtection="0">
      <alignment horizontal="right"/>
    </xf>
    <xf numFmtId="236" fontId="175" fillId="0" borderId="0"/>
    <xf numFmtId="38" fontId="176" fillId="0" borderId="0"/>
    <xf numFmtId="0" fontId="16" fillId="0" borderId="0"/>
    <xf numFmtId="0" fontId="6" fillId="0" borderId="0"/>
    <xf numFmtId="0" fontId="13" fillId="0" borderId="0"/>
    <xf numFmtId="15" fontId="6" fillId="0" borderId="0" applyFont="0" applyFill="0" applyBorder="0" applyAlignment="0" applyProtection="0"/>
    <xf numFmtId="3" fontId="6" fillId="65" borderId="40" applyBorder="0"/>
    <xf numFmtId="0" fontId="177" fillId="55" borderId="0"/>
    <xf numFmtId="202" fontId="20" fillId="0" borderId="0" applyFont="0" applyFill="0" applyBorder="0" applyAlignment="0" applyProtection="0"/>
    <xf numFmtId="0" fontId="6" fillId="0" borderId="0"/>
    <xf numFmtId="0" fontId="28" fillId="65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86" fillId="87" borderId="80" applyNumberFormat="0" applyProtection="0">
      <alignment horizontal="center" wrapText="1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51" borderId="25" applyNumberFormat="0" applyFont="0" applyFill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" fontId="6" fillId="51" borderId="25" applyFont="0" applyFill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" fontId="28" fillId="0" borderId="0" applyFill="0" applyBorder="0" applyAlignment="0" applyProtection="0"/>
    <xf numFmtId="237" fontId="28" fillId="0" borderId="0" applyFill="0" applyBorder="0" applyProtection="0">
      <alignment horizontal="center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8" fillId="0" borderId="0" applyNumberFormat="0" applyFill="0" applyBorder="0" applyProtection="0">
      <alignment horizontal="center"/>
    </xf>
    <xf numFmtId="214" fontId="28" fillId="0" borderId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78" fillId="88" borderId="0"/>
    <xf numFmtId="0" fontId="129" fillId="0" borderId="52"/>
    <xf numFmtId="0" fontId="98" fillId="0" borderId="0"/>
    <xf numFmtId="0" fontId="179" fillId="0" borderId="81">
      <alignment horizontal="left"/>
    </xf>
    <xf numFmtId="0" fontId="98" fillId="0" borderId="0"/>
    <xf numFmtId="201" fontId="56" fillId="0" borderId="25"/>
    <xf numFmtId="40" fontId="180" fillId="0" borderId="0" applyBorder="0">
      <alignment horizontal="right"/>
    </xf>
    <xf numFmtId="201" fontId="56" fillId="0" borderId="0"/>
    <xf numFmtId="0" fontId="181" fillId="0" borderId="82">
      <alignment vertical="center" wrapText="1"/>
    </xf>
    <xf numFmtId="9" fontId="6" fillId="79" borderId="83" applyFont="0" applyProtection="0">
      <alignment horizontal="right"/>
    </xf>
    <xf numFmtId="0" fontId="6" fillId="79" borderId="25" applyNumberFormat="0" applyFont="0" applyAlignment="0" applyProtection="0"/>
    <xf numFmtId="0" fontId="163" fillId="0" borderId="0" applyFill="0" applyBorder="0" applyProtection="0">
      <alignment horizontal="center" vertical="center"/>
    </xf>
    <xf numFmtId="0" fontId="182" fillId="0" borderId="0" applyBorder="0" applyProtection="0">
      <alignment vertical="center"/>
    </xf>
    <xf numFmtId="0" fontId="182" fillId="0" borderId="26" applyBorder="0" applyProtection="0">
      <alignment horizontal="right" vertical="center"/>
    </xf>
    <xf numFmtId="0" fontId="183" fillId="89" borderId="0" applyBorder="0" applyProtection="0">
      <alignment horizontal="centerContinuous" vertical="center"/>
    </xf>
    <xf numFmtId="0" fontId="183" fillId="60" borderId="26" applyBorder="0" applyProtection="0">
      <alignment horizontal="centerContinuous" vertical="center"/>
    </xf>
    <xf numFmtId="0" fontId="31" fillId="0" borderId="0" applyBorder="0" applyProtection="0">
      <alignment horizontal="left"/>
    </xf>
    <xf numFmtId="0" fontId="163" fillId="0" borderId="0" applyFill="0" applyBorder="0" applyProtection="0"/>
    <xf numFmtId="0" fontId="184" fillId="0" borderId="0" applyFill="0" applyBorder="0" applyProtection="0">
      <alignment horizontal="left"/>
    </xf>
    <xf numFmtId="0" fontId="96" fillId="0" borderId="30" applyFill="0" applyBorder="0" applyProtection="0">
      <alignment horizontal="left" vertical="top"/>
    </xf>
    <xf numFmtId="0" fontId="185" fillId="0" borderId="0">
      <alignment horizontal="center"/>
    </xf>
    <xf numFmtId="15" fontId="185" fillId="0" borderId="0">
      <alignment horizontal="center"/>
    </xf>
    <xf numFmtId="3" fontId="185" fillId="0" borderId="0">
      <alignment horizontal="center"/>
    </xf>
    <xf numFmtId="238" fontId="185" fillId="0" borderId="0">
      <alignment horizontal="center"/>
    </xf>
    <xf numFmtId="0" fontId="186" fillId="0" borderId="0">
      <alignment horizontal="center"/>
    </xf>
    <xf numFmtId="239" fontId="6" fillId="0" borderId="0"/>
    <xf numFmtId="0" fontId="64" fillId="14" borderId="0">
      <protection locked="0"/>
    </xf>
    <xf numFmtId="49" fontId="21" fillId="0" borderId="0" applyFill="0" applyBorder="0" applyAlignment="0"/>
    <xf numFmtId="240" fontId="21" fillId="0" borderId="0" applyFill="0" applyBorder="0" applyAlignment="0"/>
    <xf numFmtId="241" fontId="21" fillId="0" borderId="0" applyFill="0" applyBorder="0" applyAlignment="0"/>
    <xf numFmtId="0" fontId="15" fillId="0" borderId="0" applyNumberFormat="0" applyFont="0" applyFill="0" applyBorder="0" applyProtection="0">
      <alignment horizontal="left" vertical="top" wrapText="1"/>
    </xf>
    <xf numFmtId="0" fontId="64" fillId="14" borderId="0">
      <protection locked="0"/>
    </xf>
    <xf numFmtId="49" fontId="6" fillId="0" borderId="0"/>
    <xf numFmtId="0" fontId="187" fillId="0" borderId="0" applyNumberFormat="0" applyFill="0" applyBorder="0" applyAlignment="0" applyProtection="0"/>
    <xf numFmtId="0" fontId="188" fillId="0" borderId="0" applyNumberFormat="0" applyFill="0" applyBorder="0" applyAlignment="0" applyProtection="0"/>
    <xf numFmtId="0" fontId="189" fillId="0" borderId="0">
      <alignment horizontal="left"/>
    </xf>
    <xf numFmtId="37" fontId="190" fillId="0" borderId="0" applyNumberFormat="0">
      <alignment horizontal="center"/>
    </xf>
    <xf numFmtId="0" fontId="163" fillId="0" borderId="0" applyNumberFormat="0" applyFill="0" applyBorder="0" applyAlignment="0" applyProtection="0"/>
    <xf numFmtId="37" fontId="88" fillId="0" borderId="0" applyNumberFormat="0">
      <alignment horizontal="center"/>
    </xf>
    <xf numFmtId="0" fontId="191" fillId="88" borderId="0">
      <alignment horizontal="centerContinuous"/>
    </xf>
    <xf numFmtId="0" fontId="192" fillId="57" borderId="0" applyNumberFormat="0" applyBorder="0" applyAlignment="0">
      <alignment horizontal="center"/>
    </xf>
    <xf numFmtId="38" fontId="157" fillId="0" borderId="0"/>
    <xf numFmtId="0" fontId="193" fillId="0" borderId="84" applyNumberFormat="0" applyFill="0" applyAlignment="0" applyProtection="0"/>
    <xf numFmtId="186" fontId="13" fillId="0" borderId="85">
      <alignment horizontal="right"/>
    </xf>
    <xf numFmtId="38" fontId="194" fillId="90" borderId="25"/>
    <xf numFmtId="0" fontId="56" fillId="91" borderId="86" applyProtection="0">
      <alignment horizontal="left"/>
    </xf>
    <xf numFmtId="0" fontId="195" fillId="78" borderId="0" applyNumberFormat="0" applyBorder="0"/>
    <xf numFmtId="0" fontId="31" fillId="92" borderId="41" applyFill="0" applyAlignment="0">
      <alignment horizontal="center" vertical="center"/>
    </xf>
    <xf numFmtId="242" fontId="28" fillId="68" borderId="41" applyFont="0" applyFill="0">
      <alignment horizontal="right"/>
    </xf>
    <xf numFmtId="0" fontId="86" fillId="92" borderId="41">
      <alignment horizontal="center" vertical="center"/>
    </xf>
    <xf numFmtId="242" fontId="196" fillId="68" borderId="41">
      <alignment horizontal="right"/>
    </xf>
    <xf numFmtId="0" fontId="47" fillId="0" borderId="39" applyNumberFormat="0" applyBorder="0">
      <protection locked="0"/>
    </xf>
    <xf numFmtId="37" fontId="197" fillId="60" borderId="0"/>
    <xf numFmtId="37" fontId="198" fillId="0" borderId="26">
      <alignment horizontal="center"/>
    </xf>
    <xf numFmtId="0" fontId="199" fillId="0" borderId="41">
      <alignment horizontal="center"/>
    </xf>
    <xf numFmtId="43" fontId="6" fillId="0" borderId="0" applyNumberFormat="0" applyFont="0" applyBorder="0" applyAlignment="0">
      <protection locked="0"/>
    </xf>
    <xf numFmtId="2" fontId="197" fillId="60" borderId="0" applyNumberFormat="0" applyFill="0" applyBorder="0" applyAlignment="0" applyProtection="0"/>
    <xf numFmtId="243" fontId="200" fillId="60" borderId="0" applyNumberFormat="0" applyFill="0" applyBorder="0" applyAlignment="0" applyProtection="0"/>
    <xf numFmtId="37" fontId="201" fillId="93" borderId="0" applyNumberFormat="0" applyFill="0" applyBorder="0" applyAlignment="0"/>
    <xf numFmtId="0" fontId="202" fillId="60" borderId="0" applyNumberFormat="0" applyBorder="0" applyAlignment="0"/>
    <xf numFmtId="231" fontId="6" fillId="0" borderId="0"/>
    <xf numFmtId="170" fontId="203" fillId="51" borderId="30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5" borderId="0">
      <alignment horizontal="left"/>
    </xf>
    <xf numFmtId="0" fontId="6" fillId="85" borderId="0">
      <alignment horizontal="left"/>
    </xf>
    <xf numFmtId="0" fontId="6" fillId="85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5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170" fontId="203" fillId="51" borderId="30">
      <alignment horizontal="center"/>
    </xf>
    <xf numFmtId="170" fontId="203" fillId="51" borderId="30">
      <alignment horizont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04" fillId="14" borderId="0"/>
    <xf numFmtId="0" fontId="205" fillId="0" borderId="0" applyNumberFormat="0" applyFill="0" applyBorder="0" applyAlignment="0" applyProtection="0"/>
    <xf numFmtId="0" fontId="185" fillId="65" borderId="0"/>
    <xf numFmtId="0" fontId="60" fillId="0" borderId="87" applyNumberFormat="0"/>
    <xf numFmtId="14" fontId="13" fillId="0" borderId="0" applyFont="0" applyFill="0" applyBorder="0" applyProtection="0"/>
    <xf numFmtId="189" fontId="64" fillId="0" borderId="0" applyFont="0" applyFill="0" applyBorder="0" applyProtection="0">
      <alignment horizontal="right"/>
    </xf>
    <xf numFmtId="0" fontId="80" fillId="0" borderId="0"/>
    <xf numFmtId="172" fontId="6" fillId="0" borderId="0" applyFont="0" applyFill="0" applyBorder="0" applyAlignment="0" applyProtection="0"/>
    <xf numFmtId="0" fontId="74" fillId="0" borderId="0"/>
  </cellStyleXfs>
  <cellXfs count="81">
    <xf numFmtId="0" fontId="0" fillId="0" borderId="0" xfId="0"/>
    <xf numFmtId="0" fontId="7" fillId="8" borderId="0" xfId="1" applyFont="1" applyFill="1" applyBorder="1" applyAlignment="1"/>
    <xf numFmtId="0" fontId="8" fillId="8" borderId="0" xfId="2" applyFont="1" applyFill="1"/>
    <xf numFmtId="0" fontId="9" fillId="8" borderId="0" xfId="2" applyFont="1" applyFill="1"/>
    <xf numFmtId="0" fontId="10" fillId="9" borderId="0" xfId="1" applyFont="1" applyFill="1" applyBorder="1" applyAlignment="1"/>
    <xf numFmtId="0" fontId="8" fillId="9" borderId="0" xfId="1" applyFont="1" applyFill="1" applyBorder="1" applyAlignment="1"/>
    <xf numFmtId="0" fontId="8" fillId="9" borderId="0" xfId="1" applyFont="1" applyFill="1" applyBorder="1"/>
    <xf numFmtId="0" fontId="8" fillId="9" borderId="0" xfId="2" applyFont="1" applyFill="1" applyBorder="1"/>
    <xf numFmtId="0" fontId="11" fillId="8" borderId="0" xfId="2" applyFont="1" applyFill="1"/>
    <xf numFmtId="0" fontId="11" fillId="8" borderId="0" xfId="2" applyFont="1" applyFill="1" applyBorder="1" applyAlignment="1">
      <alignment horizontal="center"/>
    </xf>
    <xf numFmtId="0" fontId="11" fillId="8" borderId="0" xfId="2" applyFont="1" applyFill="1" applyAlignment="1">
      <alignment horizontal="center"/>
    </xf>
    <xf numFmtId="0" fontId="12" fillId="8" borderId="0" xfId="2" applyFont="1" applyFill="1"/>
    <xf numFmtId="0" fontId="8" fillId="8" borderId="11" xfId="2" applyFont="1" applyFill="1" applyBorder="1"/>
    <xf numFmtId="0" fontId="8" fillId="8" borderId="0" xfId="2" applyFont="1" applyFill="1" applyBorder="1"/>
    <xf numFmtId="0" fontId="8" fillId="8" borderId="12" xfId="2" applyFont="1" applyFill="1" applyBorder="1"/>
    <xf numFmtId="0" fontId="8" fillId="8" borderId="13" xfId="2" applyFont="1" applyFill="1" applyBorder="1"/>
    <xf numFmtId="0" fontId="9" fillId="8" borderId="13" xfId="2" applyFont="1" applyFill="1" applyBorder="1"/>
    <xf numFmtId="0" fontId="9" fillId="8" borderId="14" xfId="2" applyFont="1" applyFill="1" applyBorder="1"/>
    <xf numFmtId="0" fontId="11" fillId="8" borderId="0" xfId="2" applyFont="1" applyFill="1" applyBorder="1"/>
    <xf numFmtId="0" fontId="9" fillId="8" borderId="0" xfId="2" applyFont="1" applyFill="1" applyBorder="1"/>
    <xf numFmtId="169" fontId="14" fillId="8" borderId="0" xfId="2" applyNumberFormat="1" applyFont="1" applyFill="1"/>
    <xf numFmtId="0" fontId="206" fillId="8" borderId="0" xfId="1" applyFont="1" applyFill="1" applyBorder="1" applyAlignment="1"/>
    <xf numFmtId="0" fontId="206" fillId="8" borderId="0" xfId="1" applyFont="1" applyFill="1" applyBorder="1"/>
    <xf numFmtId="0" fontId="206" fillId="8" borderId="0" xfId="2" applyFont="1" applyFill="1"/>
    <xf numFmtId="0" fontId="207" fillId="8" borderId="0" xfId="2" applyFont="1" applyFill="1"/>
    <xf numFmtId="0" fontId="61" fillId="94" borderId="3" xfId="3" applyFont="1" applyFill="1" applyBorder="1" applyAlignment="1">
      <alignment horizontal="center"/>
    </xf>
    <xf numFmtId="0" fontId="61" fillId="94" borderId="4" xfId="3" applyFont="1" applyFill="1" applyBorder="1" applyAlignment="1">
      <alignment horizontal="center"/>
    </xf>
    <xf numFmtId="17" fontId="61" fillId="94" borderId="5" xfId="2" applyNumberFormat="1" applyFont="1" applyFill="1" applyBorder="1" applyAlignment="1">
      <alignment horizontal="center"/>
    </xf>
    <xf numFmtId="17" fontId="61" fillId="94" borderId="6" xfId="2" applyNumberFormat="1" applyFont="1" applyFill="1" applyBorder="1" applyAlignment="1">
      <alignment horizontal="center"/>
    </xf>
    <xf numFmtId="17" fontId="61" fillId="94" borderId="7" xfId="2" applyNumberFormat="1" applyFont="1" applyFill="1" applyBorder="1" applyAlignment="1">
      <alignment horizontal="center"/>
    </xf>
    <xf numFmtId="17" fontId="61" fillId="94" borderId="8" xfId="2" applyNumberFormat="1" applyFont="1" applyFill="1" applyBorder="1" applyAlignment="1">
      <alignment horizontal="center"/>
    </xf>
    <xf numFmtId="0" fontId="8" fillId="94" borderId="9" xfId="2" applyFont="1" applyFill="1" applyBorder="1"/>
    <xf numFmtId="0" fontId="8" fillId="94" borderId="10" xfId="2" applyFont="1" applyFill="1" applyBorder="1"/>
    <xf numFmtId="0" fontId="61" fillId="94" borderId="9" xfId="3" applyFont="1" applyFill="1" applyBorder="1"/>
    <xf numFmtId="0" fontId="61" fillId="94" borderId="10" xfId="3" applyFont="1" applyFill="1" applyBorder="1"/>
    <xf numFmtId="169" fontId="61" fillId="8" borderId="11" xfId="2" applyNumberFormat="1" applyFont="1" applyFill="1" applyBorder="1"/>
    <xf numFmtId="169" fontId="61" fillId="8" borderId="0" xfId="2" applyNumberFormat="1" applyFont="1" applyFill="1" applyBorder="1"/>
    <xf numFmtId="169" fontId="61" fillId="8" borderId="12" xfId="2" applyNumberFormat="1" applyFont="1" applyFill="1" applyBorder="1"/>
    <xf numFmtId="169" fontId="61" fillId="8" borderId="15" xfId="2" applyNumberFormat="1" applyFont="1" applyFill="1" applyBorder="1"/>
    <xf numFmtId="0" fontId="43" fillId="94" borderId="9" xfId="3" applyFont="1" applyFill="1" applyBorder="1"/>
    <xf numFmtId="0" fontId="43" fillId="94" borderId="10" xfId="3" applyFont="1" applyFill="1" applyBorder="1"/>
    <xf numFmtId="0" fontId="43" fillId="8" borderId="11" xfId="3" applyFont="1" applyFill="1" applyBorder="1"/>
    <xf numFmtId="0" fontId="43" fillId="8" borderId="0" xfId="3" applyFont="1" applyFill="1" applyBorder="1"/>
    <xf numFmtId="0" fontId="43" fillId="8" borderId="12" xfId="3" applyFont="1" applyFill="1" applyBorder="1"/>
    <xf numFmtId="0" fontId="43" fillId="8" borderId="15" xfId="3" applyFont="1" applyFill="1" applyBorder="1"/>
    <xf numFmtId="169" fontId="43" fillId="8" borderId="11" xfId="2" applyNumberFormat="1" applyFont="1" applyFill="1" applyBorder="1"/>
    <xf numFmtId="169" fontId="43" fillId="8" borderId="0" xfId="2" applyNumberFormat="1" applyFont="1" applyFill="1" applyBorder="1"/>
    <xf numFmtId="169" fontId="43" fillId="8" borderId="12" xfId="2" applyNumberFormat="1" applyFont="1" applyFill="1" applyBorder="1"/>
    <xf numFmtId="169" fontId="43" fillId="8" borderId="15" xfId="2" applyNumberFormat="1" applyFont="1" applyFill="1" applyBorder="1"/>
    <xf numFmtId="0" fontId="43" fillId="94" borderId="10" xfId="3" applyFont="1" applyFill="1" applyBorder="1" applyAlignment="1">
      <alignment horizontal="left" indent="2"/>
    </xf>
    <xf numFmtId="0" fontId="61" fillId="94" borderId="16" xfId="3" applyFont="1" applyFill="1" applyBorder="1"/>
    <xf numFmtId="0" fontId="61" fillId="94" borderId="17" xfId="3" applyFont="1" applyFill="1" applyBorder="1"/>
    <xf numFmtId="170" fontId="61" fillId="8" borderId="18" xfId="4" applyNumberFormat="1" applyFont="1" applyFill="1" applyBorder="1"/>
    <xf numFmtId="170" fontId="61" fillId="8" borderId="2" xfId="4" applyNumberFormat="1" applyFont="1" applyFill="1" applyBorder="1"/>
    <xf numFmtId="170" fontId="61" fillId="8" borderId="19" xfId="4" applyNumberFormat="1" applyFont="1" applyFill="1" applyBorder="1"/>
    <xf numFmtId="170" fontId="61" fillId="8" borderId="20" xfId="4" applyNumberFormat="1" applyFont="1" applyFill="1" applyBorder="1"/>
    <xf numFmtId="0" fontId="43" fillId="95" borderId="0" xfId="2" applyFont="1" applyFill="1"/>
    <xf numFmtId="0" fontId="43" fillId="9" borderId="0" xfId="2" applyFont="1" applyFill="1"/>
    <xf numFmtId="0" fontId="43" fillId="9" borderId="12" xfId="2" applyFont="1" applyFill="1" applyBorder="1"/>
    <xf numFmtId="0" fontId="208" fillId="8" borderId="0" xfId="2" applyFont="1" applyFill="1"/>
    <xf numFmtId="0" fontId="43" fillId="9" borderId="0" xfId="2" applyFont="1" applyFill="1" applyBorder="1"/>
    <xf numFmtId="0" fontId="120" fillId="9" borderId="0" xfId="2" applyFont="1" applyFill="1" applyBorder="1" applyAlignment="1">
      <alignment horizontal="center"/>
    </xf>
    <xf numFmtId="0" fontId="120" fillId="9" borderId="2" xfId="2" applyFont="1" applyFill="1" applyBorder="1" applyAlignment="1">
      <alignment horizontal="center"/>
    </xf>
    <xf numFmtId="0" fontId="120" fillId="9" borderId="12" xfId="2" applyFont="1" applyFill="1" applyBorder="1" applyAlignment="1">
      <alignment horizontal="center"/>
    </xf>
    <xf numFmtId="17" fontId="61" fillId="10" borderId="5" xfId="2" applyNumberFormat="1" applyFont="1" applyFill="1" applyBorder="1" applyAlignment="1">
      <alignment horizontal="center"/>
    </xf>
    <xf numFmtId="17" fontId="61" fillId="10" borderId="6" xfId="2" applyNumberFormat="1" applyFont="1" applyFill="1" applyBorder="1" applyAlignment="1">
      <alignment horizontal="center"/>
    </xf>
    <xf numFmtId="17" fontId="61" fillId="10" borderId="7" xfId="2" applyNumberFormat="1" applyFont="1" applyFill="1" applyBorder="1" applyAlignment="1">
      <alignment horizontal="center"/>
    </xf>
    <xf numFmtId="0" fontId="43" fillId="94" borderId="10" xfId="3" applyFont="1" applyFill="1" applyBorder="1" applyAlignment="1">
      <alignment horizontal="center"/>
    </xf>
    <xf numFmtId="169" fontId="43" fillId="8" borderId="11" xfId="3" applyNumberFormat="1" applyFont="1" applyFill="1" applyBorder="1"/>
    <xf numFmtId="169" fontId="43" fillId="8" borderId="0" xfId="3" applyNumberFormat="1" applyFont="1" applyFill="1" applyBorder="1"/>
    <xf numFmtId="169" fontId="43" fillId="8" borderId="12" xfId="3" applyNumberFormat="1" applyFont="1" applyFill="1" applyBorder="1"/>
    <xf numFmtId="169" fontId="43" fillId="8" borderId="15" xfId="3" applyNumberFormat="1" applyFont="1" applyFill="1" applyBorder="1"/>
    <xf numFmtId="0" fontId="43" fillId="94" borderId="10" xfId="3" applyFont="1" applyFill="1" applyBorder="1" applyAlignment="1">
      <alignment horizontal="left" indent="1"/>
    </xf>
    <xf numFmtId="0" fontId="43" fillId="94" borderId="16" xfId="2" applyFont="1" applyFill="1" applyBorder="1"/>
    <xf numFmtId="0" fontId="43" fillId="94" borderId="17" xfId="2" applyFont="1" applyFill="1" applyBorder="1"/>
    <xf numFmtId="0" fontId="43" fillId="8" borderId="18" xfId="2" applyFont="1" applyFill="1" applyBorder="1"/>
    <xf numFmtId="0" fontId="43" fillId="8" borderId="2" xfId="2" applyFont="1" applyFill="1" applyBorder="1"/>
    <xf numFmtId="0" fontId="43" fillId="8" borderId="19" xfId="2" applyFont="1" applyFill="1" applyBorder="1"/>
    <xf numFmtId="0" fontId="43" fillId="8" borderId="20" xfId="2" applyFont="1" applyFill="1" applyBorder="1"/>
    <xf numFmtId="0" fontId="209" fillId="8" borderId="0" xfId="2" applyFont="1" applyFill="1" applyAlignment="1">
      <alignment horizontal="right"/>
    </xf>
    <xf numFmtId="0" fontId="11" fillId="8" borderId="2" xfId="2" applyFont="1" applyFill="1" applyBorder="1" applyAlignment="1">
      <alignment horizontal="center"/>
    </xf>
  </cellXfs>
  <cellStyles count="6346">
    <cellStyle name=" 1" xfId="5"/>
    <cellStyle name=" Writer Import]_x000d__x000a_Display Dialog=No_x000d__x000a__x000d__x000a_[Horizontal Arrange]_x000d__x000a_Dimensions Interlocking=Yes_x000d__x000a_Sum Hierarchy=Yes_x000d__x000a_Generate" xfId="6"/>
    <cellStyle name=" Writer Import]_x000d__x000a_Display Dialog=No_x000d__x000a__x000d__x000a_[Horizontal Arrange]_x000d__x000a_Dimensions Interlocking=Yes_x000d__x000a_Sum Hierarchy=Yes_x000d__x000a_Generate 2" xfId="7"/>
    <cellStyle name="$" xfId="8"/>
    <cellStyle name="$ &amp; ¢" xfId="9"/>
    <cellStyle name="$_Bank Info Shameen Nov.2008" xfId="10"/>
    <cellStyle name="$_Bank Info Shameen Oct.2008" xfId="11"/>
    <cellStyle name="$_Book5" xfId="12"/>
    <cellStyle name="$_Derivatives-Aug 08" xfId="13"/>
    <cellStyle name="$_Derivatives-Sep-08" xfId="14"/>
    <cellStyle name="$_FV of Derivatives - 30 09 08 Amended" xfId="15"/>
    <cellStyle name="$_FV of Derivatives - 30 11 08 - Latest" xfId="16"/>
    <cellStyle name="$_FV of Derivatives - 31 10 08" xfId="17"/>
    <cellStyle name="$_FV of Derivatives - 31 12 08 (Final)" xfId="18"/>
    <cellStyle name="$_IBM Input Sheet 20080930 v1 2 - Submit 04" xfId="19"/>
    <cellStyle name="$_IBM Input Sheet 20081031 v0 8 submit 03" xfId="20"/>
    <cellStyle name="$_Investment-Sep_08" xfId="21"/>
    <cellStyle name="$_MUR position" xfId="22"/>
    <cellStyle name="$_PL" xfId="23"/>
    <cellStyle name="$_PL_MUR position" xfId="24"/>
    <cellStyle name="$_PL_Report Finance" xfId="25"/>
    <cellStyle name="$_PL_Sheet1" xfId="26"/>
    <cellStyle name="$_Schedules 20080930" xfId="27"/>
    <cellStyle name="$_Sheet1" xfId="28"/>
    <cellStyle name="%" xfId="29"/>
    <cellStyle name="%.00" xfId="30"/>
    <cellStyle name="??" xfId="31"/>
    <cellStyle name="?? [0.00]_PLDT" xfId="32"/>
    <cellStyle name="???? [0.00]_PLDT" xfId="33"/>
    <cellStyle name="????_PLDT" xfId="34"/>
    <cellStyle name="??_10-08" xfId="35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6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7"/>
    <cellStyle name="^February 1992" xfId="38"/>
    <cellStyle name="_%(SignOnly)" xfId="39"/>
    <cellStyle name="_%(SignSpaceOnly)" xfId="40"/>
    <cellStyle name="_(07) Feb-08 Loan" xfId="41"/>
    <cellStyle name="_(07) Feb-08 Loan_MUR position" xfId="42"/>
    <cellStyle name="_(07) Feb-08 Loan_Recon" xfId="43"/>
    <cellStyle name="_(07) Feb-08 Loan_Recon W1" xfId="44"/>
    <cellStyle name="_(07) Feb-08 Loan_Recon W1_Sheet1" xfId="45"/>
    <cellStyle name="_(07) Feb-08 Loan_Recon_1" xfId="46"/>
    <cellStyle name="_(07) Feb-08 Loan_Recon_1_Sheet1" xfId="47"/>
    <cellStyle name="_(07) Feb-08 Loan_Recon_2" xfId="48"/>
    <cellStyle name="_(07) Feb-08 Loan_Recon_2_Sheet1" xfId="49"/>
    <cellStyle name="_(07) Feb-08 Loan_Recon_3" xfId="50"/>
    <cellStyle name="_(07) Feb-08 Loan_Recon_3_Sheet1" xfId="51"/>
    <cellStyle name="_(07) Feb-08 Loan_Recon_4" xfId="52"/>
    <cellStyle name="_(07) Feb-08 Loan_Recon_5" xfId="53"/>
    <cellStyle name="_(07) Feb-08 Loan_Recon_Sheet1" xfId="54"/>
    <cellStyle name="_(07) Feb-08 Loan_Reconciliation" xfId="55"/>
    <cellStyle name="_(07) Feb-08 Loan_Reconciliation_1" xfId="56"/>
    <cellStyle name="_(07) Feb-08 Loan_Reconciliation_1_Sheet1" xfId="57"/>
    <cellStyle name="_(07) Feb-08 Loan_Reconciliation_2" xfId="58"/>
    <cellStyle name="_(07) Feb-08 Loan_Reconciliation_2_Sheet1" xfId="59"/>
    <cellStyle name="_(07) Feb-08 Loan_Reconciliation_3" xfId="60"/>
    <cellStyle name="_(07) Feb-08 Loan_Reconciliation_3_Sheet1" xfId="61"/>
    <cellStyle name="_(07) Feb-08 Loan_Reconciliation_Sheet1" xfId="62"/>
    <cellStyle name="_(07) Feb-08 Loan_Sheet1" xfId="63"/>
    <cellStyle name="_(08) Mar-08 Loan" xfId="64"/>
    <cellStyle name="_(08) Mar-08 Loan_MUR position" xfId="65"/>
    <cellStyle name="_(08) Mar-08 Loan_Recon" xfId="66"/>
    <cellStyle name="_(08) Mar-08 Loan_Recon W1" xfId="67"/>
    <cellStyle name="_(08) Mar-08 Loan_Recon W1_Sheet1" xfId="68"/>
    <cellStyle name="_(08) Mar-08 Loan_Recon_1" xfId="69"/>
    <cellStyle name="_(08) Mar-08 Loan_Recon_1_Sheet1" xfId="70"/>
    <cellStyle name="_(08) Mar-08 Loan_Recon_2" xfId="71"/>
    <cellStyle name="_(08) Mar-08 Loan_Recon_2_Sheet1" xfId="72"/>
    <cellStyle name="_(08) Mar-08 Loan_Recon_3" xfId="73"/>
    <cellStyle name="_(08) Mar-08 Loan_Recon_3_Sheet1" xfId="74"/>
    <cellStyle name="_(08) Mar-08 Loan_Recon_4" xfId="75"/>
    <cellStyle name="_(08) Mar-08 Loan_Recon_5" xfId="76"/>
    <cellStyle name="_(08) Mar-08 Loan_Recon_Sheet1" xfId="77"/>
    <cellStyle name="_(08) Mar-08 Loan_Reconciliation" xfId="78"/>
    <cellStyle name="_(08) Mar-08 Loan_Reconciliation_1" xfId="79"/>
    <cellStyle name="_(08) Mar-08 Loan_Reconciliation_1_Sheet1" xfId="80"/>
    <cellStyle name="_(08) Mar-08 Loan_Reconciliation_2" xfId="81"/>
    <cellStyle name="_(08) Mar-08 Loan_Reconciliation_2_Sheet1" xfId="82"/>
    <cellStyle name="_(08) Mar-08 Loan_Reconciliation_3" xfId="83"/>
    <cellStyle name="_(08) Mar-08 Loan_Reconciliation_3_Sheet1" xfId="84"/>
    <cellStyle name="_(08) Mar-08 Loan_Reconciliation_Sheet1" xfId="85"/>
    <cellStyle name="_(08) Mar-08 Loan_Sheet1" xfId="86"/>
    <cellStyle name="_~temp~705547512a" xfId="87"/>
    <cellStyle name="_~temp~705547512a_MUR position" xfId="88"/>
    <cellStyle name="_~temp~705547512a_Sheet1" xfId="89"/>
    <cellStyle name="_050802 Pool_Information" xfId="90"/>
    <cellStyle name="_050802 Pool_Information_MUR position" xfId="91"/>
    <cellStyle name="_050802 Pool_Information_Sheet1" xfId="92"/>
    <cellStyle name="_06.27.05 CBO XIV West LB" xfId="93"/>
    <cellStyle name="_08_IBM_Centralised_FINAL_Interdiv Recon final" xfId="94"/>
    <cellStyle name="_08_IBM_Centralised_FINAL_Interdiv Recon final_(26) Oct-09 (AL)" xfId="95"/>
    <cellStyle name="_08_IBM_Centralised_FINAL_Interdiv Recon final_(26) Oct-09 (AL)_IBM_Grouped(2)" xfId="96"/>
    <cellStyle name="_08_IBM_Centralised_FINAL_Interdiv Recon final_(26) Oct-09 (AL)_IBM_Grouped(2)_Recon" xfId="97"/>
    <cellStyle name="_08_IBM_Centralised_FINAL_Interdiv Recon final_(26) Oct-09 (AL)_IBM_Grouped(2)_Recon to Segmental Report" xfId="98"/>
    <cellStyle name="_08_IBM_Centralised_FINAL_Interdiv Recon final_(26) Oct-09 (AL)_IBM_Grouped(2)_Recon_1" xfId="99"/>
    <cellStyle name="_08_IBM_Centralised_FINAL_Interdiv Recon final_(26) Oct-09 (AL)_IBM_Grouped(2)_Recon_2" xfId="100"/>
    <cellStyle name="_08_IBM_Centralised_FINAL_Interdiv Recon final_(26) Oct-09 (AL)_IBM_Grouped(2)_Recon_2_Sheet1" xfId="101"/>
    <cellStyle name="_08_IBM_Centralised_FINAL_Interdiv Recon final_(26) Oct-09 (AL)_IBM_Grouped(2)_Recon_3" xfId="102"/>
    <cellStyle name="_08_IBM_Centralised_FINAL_Interdiv Recon final_(26) Oct-09 (AL)_IBM_Grouped(2)_Recon_3_Sheet1" xfId="103"/>
    <cellStyle name="_08_IBM_Centralised_FINAL_Interdiv Recon final_(26) Oct-09 (AL)_IBM_Grouped(2)_Recon_4" xfId="104"/>
    <cellStyle name="_08_IBM_Centralised_FINAL_Interdiv Recon final_(26) Oct-09 (AL)_IBM_Grouped(2)_Recon_4_Sheet1" xfId="105"/>
    <cellStyle name="_08_IBM_Centralised_FINAL_Interdiv Recon final_(26) Oct-09 (AL)_IBM_Grouped(2)_Recon_5" xfId="106"/>
    <cellStyle name="_08_IBM_Centralised_FINAL_Interdiv Recon final_(26) Oct-09 (AL)_IBM_Grouped(2)_Recon_6" xfId="107"/>
    <cellStyle name="_08_IBM_Centralised_FINAL_Interdiv Recon final_(26) Oct-09 (AL)_IBM_Grouped(2)_Recon_Sheet1" xfId="108"/>
    <cellStyle name="_08_IBM_Centralised_FINAL_Interdiv Recon final_(26) Oct-09 (AL)_IBM_Grouped(2)_Reconciliation" xfId="109"/>
    <cellStyle name="_08_IBM_Centralised_FINAL_Interdiv Recon final_(26) Oct-09 (AL)_IBM_Grouped(2)_Reconciliation_1" xfId="110"/>
    <cellStyle name="_08_IBM_Centralised_FINAL_Interdiv Recon final_(26) Oct-09 (AL)_IBM_Grouped(2)_Reconciliation_1_Sheet1" xfId="111"/>
    <cellStyle name="_08_IBM_Centralised_FINAL_Interdiv Recon final_(26) Oct-09 (AL)_IBM_Grouped(2)_Reconciliation_2" xfId="112"/>
    <cellStyle name="_08_IBM_Centralised_FINAL_Interdiv Recon final_(26) Oct-09 (AL)_IBM_Grouped(2)_Reconciliation_3" xfId="113"/>
    <cellStyle name="_08_IBM_Centralised_FINAL_Interdiv Recon final_(26) Oct-09 (AL)_IBM_Grouped(2)_Reconciliation_3_Sheet1" xfId="114"/>
    <cellStyle name="_08_IBM_Centralised_FINAL_Interdiv Recon final_(26) Oct-09 (AL)_IBM_Grouped(2)_Reconciliation_Sheet1" xfId="115"/>
    <cellStyle name="_08_IBM_Centralised_FINAL_Interdiv Recon final_(26) Oct-09 (AL)_IBM_Grouped(2)_Sheet1" xfId="116"/>
    <cellStyle name="_08_IBM_Centralised_FINAL_Interdiv Recon final_(26) Oct-09 (AL)_Recon" xfId="117"/>
    <cellStyle name="_08_IBM_Centralised_FINAL_Interdiv Recon final_(26) Oct-09 (AL)_Recon W1" xfId="118"/>
    <cellStyle name="_08_IBM_Centralised_FINAL_Interdiv Recon final_(26) Oct-09 (AL)_Recon W1_Sheet1" xfId="119"/>
    <cellStyle name="_08_IBM_Centralised_FINAL_Interdiv Recon final_(26) Oct-09 (AL)_Recon_1" xfId="120"/>
    <cellStyle name="_08_IBM_Centralised_FINAL_Interdiv Recon final_(26) Oct-09 (AL)_Recon_1_Sheet1" xfId="121"/>
    <cellStyle name="_08_IBM_Centralised_FINAL_Interdiv Recon final_(26) Oct-09 (AL)_Recon_2" xfId="122"/>
    <cellStyle name="_08_IBM_Centralised_FINAL_Interdiv Recon final_(26) Oct-09 (AL)_Recon_2_Sheet1" xfId="123"/>
    <cellStyle name="_08_IBM_Centralised_FINAL_Interdiv Recon final_(26) Oct-09 (AL)_Recon_3" xfId="124"/>
    <cellStyle name="_08_IBM_Centralised_FINAL_Interdiv Recon final_(26) Oct-09 (AL)_Recon_3_Sheet1" xfId="125"/>
    <cellStyle name="_08_IBM_Centralised_FINAL_Interdiv Recon final_(26) Oct-09 (AL)_Recon_4" xfId="126"/>
    <cellStyle name="_08_IBM_Centralised_FINAL_Interdiv Recon final_(26) Oct-09 (AL)_Recon_5" xfId="127"/>
    <cellStyle name="_08_IBM_Centralised_FINAL_Interdiv Recon final_(26) Oct-09 (AL)_Recon_Sheet1" xfId="128"/>
    <cellStyle name="_08_IBM_Centralised_FINAL_Interdiv Recon final_(26) Oct-09 (AL)_Reconciliation" xfId="129"/>
    <cellStyle name="_08_IBM_Centralised_FINAL_Interdiv Recon final_(26) Oct-09 (AL)_Reconciliation_1" xfId="130"/>
    <cellStyle name="_08_IBM_Centralised_FINAL_Interdiv Recon final_(26) Oct-09 (AL)_Reconciliation_1_Sheet1" xfId="131"/>
    <cellStyle name="_08_IBM_Centralised_FINAL_Interdiv Recon final_(26) Oct-09 (AL)_Reconciliation_2" xfId="132"/>
    <cellStyle name="_08_IBM_Centralised_FINAL_Interdiv Recon final_(26) Oct-09 (AL)_Reconciliation_2_Sheet1" xfId="133"/>
    <cellStyle name="_08_IBM_Centralised_FINAL_Interdiv Recon final_(26) Oct-09 (AL)_Reconciliation_3" xfId="134"/>
    <cellStyle name="_08_IBM_Centralised_FINAL_Interdiv Recon final_(26) Oct-09 (AL)_Reconciliation_3_Sheet1" xfId="135"/>
    <cellStyle name="_08_IBM_Centralised_FINAL_Interdiv Recon final_(26) Oct-09 (AL)_Reconciliation_Sheet1" xfId="136"/>
    <cellStyle name="_08_IBM_Centralised_FINAL_Interdiv Recon final_(27) Nov-09 (AL)" xfId="137"/>
    <cellStyle name="_08_IBM_Centralised_FINAL_Interdiv Recon final_(27) Nov-09 (AL)_IBM_Grouped(2)" xfId="138"/>
    <cellStyle name="_08_IBM_Centralised_FINAL_Interdiv Recon final_(27) Nov-09 (AL)_IBM_Grouped(2)_Recon" xfId="139"/>
    <cellStyle name="_08_IBM_Centralised_FINAL_Interdiv Recon final_(27) Nov-09 (AL)_IBM_Grouped(2)_Recon to Segmental Report" xfId="140"/>
    <cellStyle name="_08_IBM_Centralised_FINAL_Interdiv Recon final_(27) Nov-09 (AL)_IBM_Grouped(2)_Recon_1" xfId="141"/>
    <cellStyle name="_08_IBM_Centralised_FINAL_Interdiv Recon final_(27) Nov-09 (AL)_IBM_Grouped(2)_Recon_2" xfId="142"/>
    <cellStyle name="_08_IBM_Centralised_FINAL_Interdiv Recon final_(27) Nov-09 (AL)_IBM_Grouped(2)_Recon_2_Sheet1" xfId="143"/>
    <cellStyle name="_08_IBM_Centralised_FINAL_Interdiv Recon final_(27) Nov-09 (AL)_IBM_Grouped(2)_Recon_3" xfId="144"/>
    <cellStyle name="_08_IBM_Centralised_FINAL_Interdiv Recon final_(27) Nov-09 (AL)_IBM_Grouped(2)_Recon_3_Sheet1" xfId="145"/>
    <cellStyle name="_08_IBM_Centralised_FINAL_Interdiv Recon final_(27) Nov-09 (AL)_IBM_Grouped(2)_Recon_4" xfId="146"/>
    <cellStyle name="_08_IBM_Centralised_FINAL_Interdiv Recon final_(27) Nov-09 (AL)_IBM_Grouped(2)_Recon_4_Sheet1" xfId="147"/>
    <cellStyle name="_08_IBM_Centralised_FINAL_Interdiv Recon final_(27) Nov-09 (AL)_IBM_Grouped(2)_Recon_5" xfId="148"/>
    <cellStyle name="_08_IBM_Centralised_FINAL_Interdiv Recon final_(27) Nov-09 (AL)_IBM_Grouped(2)_Recon_6" xfId="149"/>
    <cellStyle name="_08_IBM_Centralised_FINAL_Interdiv Recon final_(27) Nov-09 (AL)_IBM_Grouped(2)_Recon_Sheet1" xfId="150"/>
    <cellStyle name="_08_IBM_Centralised_FINAL_Interdiv Recon final_(27) Nov-09 (AL)_IBM_Grouped(2)_Reconciliation" xfId="151"/>
    <cellStyle name="_08_IBM_Centralised_FINAL_Interdiv Recon final_(27) Nov-09 (AL)_IBM_Grouped(2)_Reconciliation_1" xfId="152"/>
    <cellStyle name="_08_IBM_Centralised_FINAL_Interdiv Recon final_(27) Nov-09 (AL)_IBM_Grouped(2)_Reconciliation_1_Sheet1" xfId="153"/>
    <cellStyle name="_08_IBM_Centralised_FINAL_Interdiv Recon final_(27) Nov-09 (AL)_IBM_Grouped(2)_Reconciliation_2" xfId="154"/>
    <cellStyle name="_08_IBM_Centralised_FINAL_Interdiv Recon final_(27) Nov-09 (AL)_IBM_Grouped(2)_Reconciliation_3" xfId="155"/>
    <cellStyle name="_08_IBM_Centralised_FINAL_Interdiv Recon final_(27) Nov-09 (AL)_IBM_Grouped(2)_Reconciliation_3_Sheet1" xfId="156"/>
    <cellStyle name="_08_IBM_Centralised_FINAL_Interdiv Recon final_(27) Nov-09 (AL)_IBM_Grouped(2)_Reconciliation_Sheet1" xfId="157"/>
    <cellStyle name="_08_IBM_Centralised_FINAL_Interdiv Recon final_(27) Nov-09 (AL)_IBM_Grouped(2)_Sheet1" xfId="158"/>
    <cellStyle name="_08_IBM_Centralised_FINAL_Interdiv Recon final_(27) Nov-09 (AL)_Recon" xfId="159"/>
    <cellStyle name="_08_IBM_Centralised_FINAL_Interdiv Recon final_(27) Nov-09 (AL)_Recon W1" xfId="160"/>
    <cellStyle name="_08_IBM_Centralised_FINAL_Interdiv Recon final_(27) Nov-09 (AL)_Recon W1_Sheet1" xfId="161"/>
    <cellStyle name="_08_IBM_Centralised_FINAL_Interdiv Recon final_(27) Nov-09 (AL)_Recon_1" xfId="162"/>
    <cellStyle name="_08_IBM_Centralised_FINAL_Interdiv Recon final_(27) Nov-09 (AL)_Recon_1_Sheet1" xfId="163"/>
    <cellStyle name="_08_IBM_Centralised_FINAL_Interdiv Recon final_(27) Nov-09 (AL)_Recon_2" xfId="164"/>
    <cellStyle name="_08_IBM_Centralised_FINAL_Interdiv Recon final_(27) Nov-09 (AL)_Recon_2_Sheet1" xfId="165"/>
    <cellStyle name="_08_IBM_Centralised_FINAL_Interdiv Recon final_(27) Nov-09 (AL)_Recon_3" xfId="166"/>
    <cellStyle name="_08_IBM_Centralised_FINAL_Interdiv Recon final_(27) Nov-09 (AL)_Recon_3_Sheet1" xfId="167"/>
    <cellStyle name="_08_IBM_Centralised_FINAL_Interdiv Recon final_(27) Nov-09 (AL)_Recon_4" xfId="168"/>
    <cellStyle name="_08_IBM_Centralised_FINAL_Interdiv Recon final_(27) Nov-09 (AL)_Recon_5" xfId="169"/>
    <cellStyle name="_08_IBM_Centralised_FINAL_Interdiv Recon final_(27) Nov-09 (AL)_Recon_Sheet1" xfId="170"/>
    <cellStyle name="_08_IBM_Centralised_FINAL_Interdiv Recon final_(27) Nov-09 (AL)_Reconciliation" xfId="171"/>
    <cellStyle name="_08_IBM_Centralised_FINAL_Interdiv Recon final_(27) Nov-09 (AL)_Reconciliation_1" xfId="172"/>
    <cellStyle name="_08_IBM_Centralised_FINAL_Interdiv Recon final_(27) Nov-09 (AL)_Reconciliation_1_Sheet1" xfId="173"/>
    <cellStyle name="_08_IBM_Centralised_FINAL_Interdiv Recon final_(27) Nov-09 (AL)_Reconciliation_2" xfId="174"/>
    <cellStyle name="_08_IBM_Centralised_FINAL_Interdiv Recon final_(27) Nov-09 (AL)_Reconciliation_2_Sheet1" xfId="175"/>
    <cellStyle name="_08_IBM_Centralised_FINAL_Interdiv Recon final_(27) Nov-09 (AL)_Reconciliation_3" xfId="176"/>
    <cellStyle name="_08_IBM_Centralised_FINAL_Interdiv Recon final_(27) Nov-09 (AL)_Reconciliation_3_Sheet1" xfId="177"/>
    <cellStyle name="_08_IBM_Centralised_FINAL_Interdiv Recon final_(27) Nov-09 (AL)_Reconciliation_Sheet1" xfId="178"/>
    <cellStyle name="_08_IBM_Centralised_FINAL_Interdiv Recon final_31.12.09 Mauritius-USD based ledger - Final1" xfId="179"/>
    <cellStyle name="_08_IBM_Centralised_FINAL_Interdiv Recon final_Book1 (4)" xfId="180"/>
    <cellStyle name="_08_IBM_Centralised_FINAL_Interdiv Recon final_Book4" xfId="181"/>
    <cellStyle name="_08_IBM_Centralised_FINAL_Interdiv Recon final_Book4_Recon" xfId="182"/>
    <cellStyle name="_08_IBM_Centralised_FINAL_Interdiv Recon final_Book4_Recon W1" xfId="183"/>
    <cellStyle name="_08_IBM_Centralised_FINAL_Interdiv Recon final_Book4_Recon W1_Sheet1" xfId="184"/>
    <cellStyle name="_08_IBM_Centralised_FINAL_Interdiv Recon final_Book4_Recon_1" xfId="185"/>
    <cellStyle name="_08_IBM_Centralised_FINAL_Interdiv Recon final_Book4_Recon_1_Sheet1" xfId="186"/>
    <cellStyle name="_08_IBM_Centralised_FINAL_Interdiv Recon final_Book4_Recon_2" xfId="187"/>
    <cellStyle name="_08_IBM_Centralised_FINAL_Interdiv Recon final_Book4_Recon_2_Sheet1" xfId="188"/>
    <cellStyle name="_08_IBM_Centralised_FINAL_Interdiv Recon final_Book4_Recon_3" xfId="189"/>
    <cellStyle name="_08_IBM_Centralised_FINAL_Interdiv Recon final_Book4_Recon_3_Sheet1" xfId="190"/>
    <cellStyle name="_08_IBM_Centralised_FINAL_Interdiv Recon final_Book4_Recon_4" xfId="191"/>
    <cellStyle name="_08_IBM_Centralised_FINAL_Interdiv Recon final_Book4_Recon_5" xfId="192"/>
    <cellStyle name="_08_IBM_Centralised_FINAL_Interdiv Recon final_Book4_Recon_Sheet1" xfId="193"/>
    <cellStyle name="_08_IBM_Centralised_FINAL_Interdiv Recon final_Book4_Reconciliation" xfId="194"/>
    <cellStyle name="_08_IBM_Centralised_FINAL_Interdiv Recon final_Book4_Reconciliation_1" xfId="195"/>
    <cellStyle name="_08_IBM_Centralised_FINAL_Interdiv Recon final_Book4_Reconciliation_1_Sheet1" xfId="196"/>
    <cellStyle name="_08_IBM_Centralised_FINAL_Interdiv Recon final_Book4_Reconciliation_2" xfId="197"/>
    <cellStyle name="_08_IBM_Centralised_FINAL_Interdiv Recon final_Book4_Reconciliation_2_Sheet1" xfId="198"/>
    <cellStyle name="_08_IBM_Centralised_FINAL_Interdiv Recon final_Book4_Reconciliation_3" xfId="199"/>
    <cellStyle name="_08_IBM_Centralised_FINAL_Interdiv Recon final_Book4_Reconciliation_3_Sheet1" xfId="200"/>
    <cellStyle name="_08_IBM_Centralised_FINAL_Interdiv Recon final_Book4_Reconciliation_Sheet1" xfId="201"/>
    <cellStyle name="_08_IBM_Centralised_FINAL_Interdiv Recon final_capital adequacy September 2009" xfId="202"/>
    <cellStyle name="_08_IBM_Centralised_FINAL_Interdiv Recon final_capital adequacy September 2009_IBM_Grouped(2)" xfId="203"/>
    <cellStyle name="_08_IBM_Centralised_FINAL_Interdiv Recon final_capital adequacy September 2009_IBM_Grouped(2)_Recon" xfId="204"/>
    <cellStyle name="_08_IBM_Centralised_FINAL_Interdiv Recon final_capital adequacy September 2009_IBM_Grouped(2)_Recon to Segmental Report" xfId="205"/>
    <cellStyle name="_08_IBM_Centralised_FINAL_Interdiv Recon final_capital adequacy September 2009_IBM_Grouped(2)_Recon_1" xfId="206"/>
    <cellStyle name="_08_IBM_Centralised_FINAL_Interdiv Recon final_capital adequacy September 2009_IBM_Grouped(2)_Recon_2" xfId="207"/>
    <cellStyle name="_08_IBM_Centralised_FINAL_Interdiv Recon final_capital adequacy September 2009_IBM_Grouped(2)_Recon_2_Sheet1" xfId="208"/>
    <cellStyle name="_08_IBM_Centralised_FINAL_Interdiv Recon final_capital adequacy September 2009_IBM_Grouped(2)_Recon_3" xfId="209"/>
    <cellStyle name="_08_IBM_Centralised_FINAL_Interdiv Recon final_capital adequacy September 2009_IBM_Grouped(2)_Recon_3_Sheet1" xfId="210"/>
    <cellStyle name="_08_IBM_Centralised_FINAL_Interdiv Recon final_capital adequacy September 2009_IBM_Grouped(2)_Recon_4" xfId="211"/>
    <cellStyle name="_08_IBM_Centralised_FINAL_Interdiv Recon final_capital adequacy September 2009_IBM_Grouped(2)_Recon_4_Sheet1" xfId="212"/>
    <cellStyle name="_08_IBM_Centralised_FINAL_Interdiv Recon final_capital adequacy September 2009_IBM_Grouped(2)_Recon_5" xfId="213"/>
    <cellStyle name="_08_IBM_Centralised_FINAL_Interdiv Recon final_capital adequacy September 2009_IBM_Grouped(2)_Recon_6" xfId="214"/>
    <cellStyle name="_08_IBM_Centralised_FINAL_Interdiv Recon final_capital adequacy September 2009_IBM_Grouped(2)_Recon_Sheet1" xfId="215"/>
    <cellStyle name="_08_IBM_Centralised_FINAL_Interdiv Recon final_capital adequacy September 2009_IBM_Grouped(2)_Reconciliation" xfId="216"/>
    <cellStyle name="_08_IBM_Centralised_FINAL_Interdiv Recon final_capital adequacy September 2009_IBM_Grouped(2)_Reconciliation_1" xfId="217"/>
    <cellStyle name="_08_IBM_Centralised_FINAL_Interdiv Recon final_capital adequacy September 2009_IBM_Grouped(2)_Reconciliation_1_Sheet1" xfId="218"/>
    <cellStyle name="_08_IBM_Centralised_FINAL_Interdiv Recon final_capital adequacy September 2009_IBM_Grouped(2)_Reconciliation_2" xfId="219"/>
    <cellStyle name="_08_IBM_Centralised_FINAL_Interdiv Recon final_capital adequacy September 2009_IBM_Grouped(2)_Reconciliation_3" xfId="220"/>
    <cellStyle name="_08_IBM_Centralised_FINAL_Interdiv Recon final_capital adequacy September 2009_IBM_Grouped(2)_Reconciliation_3_Sheet1" xfId="221"/>
    <cellStyle name="_08_IBM_Centralised_FINAL_Interdiv Recon final_capital adequacy September 2009_IBM_Grouped(2)_Reconciliation_Sheet1" xfId="222"/>
    <cellStyle name="_08_IBM_Centralised_FINAL_Interdiv Recon final_capital adequacy September 2009_IBM_Grouped(2)_Sheet1" xfId="223"/>
    <cellStyle name="_08_IBM_Centralised_FINAL_Interdiv Recon final_capital adequacy September 2009_Recon" xfId="224"/>
    <cellStyle name="_08_IBM_Centralised_FINAL_Interdiv Recon final_capital adequacy September 2009_Recon W1" xfId="225"/>
    <cellStyle name="_08_IBM_Centralised_FINAL_Interdiv Recon final_capital adequacy September 2009_Recon W1_Sheet1" xfId="226"/>
    <cellStyle name="_08_IBM_Centralised_FINAL_Interdiv Recon final_capital adequacy September 2009_Recon_1" xfId="227"/>
    <cellStyle name="_08_IBM_Centralised_FINAL_Interdiv Recon final_capital adequacy September 2009_Recon_1_Sheet1" xfId="228"/>
    <cellStyle name="_08_IBM_Centralised_FINAL_Interdiv Recon final_capital adequacy September 2009_Recon_2" xfId="229"/>
    <cellStyle name="_08_IBM_Centralised_FINAL_Interdiv Recon final_capital adequacy September 2009_Recon_2_Sheet1" xfId="230"/>
    <cellStyle name="_08_IBM_Centralised_FINAL_Interdiv Recon final_capital adequacy September 2009_Recon_3" xfId="231"/>
    <cellStyle name="_08_IBM_Centralised_FINAL_Interdiv Recon final_capital adequacy September 2009_Recon_3_Sheet1" xfId="232"/>
    <cellStyle name="_08_IBM_Centralised_FINAL_Interdiv Recon final_capital adequacy September 2009_Recon_4" xfId="233"/>
    <cellStyle name="_08_IBM_Centralised_FINAL_Interdiv Recon final_capital adequacy September 2009_Recon_5" xfId="234"/>
    <cellStyle name="_08_IBM_Centralised_FINAL_Interdiv Recon final_capital adequacy September 2009_Recon_Sheet1" xfId="235"/>
    <cellStyle name="_08_IBM_Centralised_FINAL_Interdiv Recon final_capital adequacy September 2009_Reconciliation" xfId="236"/>
    <cellStyle name="_08_IBM_Centralised_FINAL_Interdiv Recon final_capital adequacy September 2009_Reconciliation_1" xfId="237"/>
    <cellStyle name="_08_IBM_Centralised_FINAL_Interdiv Recon final_capital adequacy September 2009_Reconciliation_1_Sheet1" xfId="238"/>
    <cellStyle name="_08_IBM_Centralised_FINAL_Interdiv Recon final_capital adequacy September 2009_Reconciliation_2" xfId="239"/>
    <cellStyle name="_08_IBM_Centralised_FINAL_Interdiv Recon final_capital adequacy September 2009_Reconciliation_2_Sheet1" xfId="240"/>
    <cellStyle name="_08_IBM_Centralised_FINAL_Interdiv Recon final_capital adequacy September 2009_Reconciliation_3" xfId="241"/>
    <cellStyle name="_08_IBM_Centralised_FINAL_Interdiv Recon final_capital adequacy September 2009_Reconciliation_3_Sheet1" xfId="242"/>
    <cellStyle name="_08_IBM_Centralised_FINAL_Interdiv Recon final_capital adequacy September 2009_Reconciliation_Sheet1" xfId="243"/>
    <cellStyle name="_08_IBM_Centralised_FINAL_Interdiv Recon final_Copy of Mauritius-USD based ledger" xfId="244"/>
    <cellStyle name="_08_IBM_Centralised_FINAL_Interdiv Recon final_Copy of Mauritius-USD based ledger_Recon" xfId="245"/>
    <cellStyle name="_08_IBM_Centralised_FINAL_Interdiv Recon final_Copy of Mauritius-USD based ledger_Recon W1" xfId="246"/>
    <cellStyle name="_08_IBM_Centralised_FINAL_Interdiv Recon final_Copy of Mauritius-USD based ledger_Recon W1_Sheet1" xfId="247"/>
    <cellStyle name="_08_IBM_Centralised_FINAL_Interdiv Recon final_Copy of Mauritius-USD based ledger_Recon_1" xfId="248"/>
    <cellStyle name="_08_IBM_Centralised_FINAL_Interdiv Recon final_Copy of Mauritius-USD based ledger_Recon_1_Sheet1" xfId="249"/>
    <cellStyle name="_08_IBM_Centralised_FINAL_Interdiv Recon final_Copy of Mauritius-USD based ledger_Recon_2" xfId="250"/>
    <cellStyle name="_08_IBM_Centralised_FINAL_Interdiv Recon final_Copy of Mauritius-USD based ledger_Recon_2_Sheet1" xfId="251"/>
    <cellStyle name="_08_IBM_Centralised_FINAL_Interdiv Recon final_Copy of Mauritius-USD based ledger_Recon_3" xfId="252"/>
    <cellStyle name="_08_IBM_Centralised_FINAL_Interdiv Recon final_Copy of Mauritius-USD based ledger_Recon_3_Sheet1" xfId="253"/>
    <cellStyle name="_08_IBM_Centralised_FINAL_Interdiv Recon final_Copy of Mauritius-USD based ledger_Reconciliation" xfId="254"/>
    <cellStyle name="_08_IBM_Centralised_FINAL_Interdiv Recon final_Copy of Mauritius-USD based ledger_Reconciliation_1" xfId="255"/>
    <cellStyle name="_08_IBM_Centralised_FINAL_Interdiv Recon final_Copy of Mauritius-USD based ledger_Reconciliation_2" xfId="256"/>
    <cellStyle name="_08_IBM_Centralised_FINAL_Interdiv Recon final_Copy of Mauritius-USD based ledger_Reconciliation_3" xfId="257"/>
    <cellStyle name="_08_IBM_Centralised_FINAL_Interdiv Recon final_Fixed Assets Register 11 Feb10" xfId="258"/>
    <cellStyle name="_08_IBM_Centralised_FINAL_Interdiv Recon final_Fixed Assets Register 11 Feb10_(19) Loan Feb-11(Feb-11 figures)" xfId="259"/>
    <cellStyle name="_08_IBM_Centralised_FINAL_Interdiv Recon final_Fixed Assets Register 12 Mar10.xls" xfId="260"/>
    <cellStyle name="_08_IBM_Centralised_FINAL_Interdiv Recon final_Fixed Assets Register 12 Mar10.xls_(19) Loan Feb-11(Feb-11 figures)" xfId="261"/>
    <cellStyle name="_08_IBM_Centralised_FINAL_Interdiv Recon final_IBM Input Sheet 31.03.2010 v0.4" xfId="262"/>
    <cellStyle name="_08_IBM_Centralised_FINAL_Interdiv Recon final_IBM Input Sheet 31.03.2010 v0.4_(19) Loan Feb-11(Feb-11 figures)" xfId="263"/>
    <cellStyle name="_08_IBM_Centralised_FINAL_Interdiv Recon final_IBM_Grouped(2)" xfId="264"/>
    <cellStyle name="_08_IBM_Centralised_FINAL_Interdiv Recon final_IBM_Grouped(2)_Recon" xfId="265"/>
    <cellStyle name="_08_IBM_Centralised_FINAL_Interdiv Recon final_IBM_Grouped(2)_Recon W1" xfId="266"/>
    <cellStyle name="_08_IBM_Centralised_FINAL_Interdiv Recon final_IBM_Grouped(2)_Recon_1" xfId="267"/>
    <cellStyle name="_08_IBM_Centralised_FINAL_Interdiv Recon final_IBM_Grouped(2)_Recon_2" xfId="268"/>
    <cellStyle name="_08_IBM_Centralised_FINAL_Interdiv Recon final_IBM_Grouped(2)_Recon_3" xfId="269"/>
    <cellStyle name="_08_IBM_Centralised_FINAL_Interdiv Recon final_IBM_Grouped(2)_Reconciliation" xfId="270"/>
    <cellStyle name="_08_IBM_Centralised_FINAL_Interdiv Recon final_IBM_Grouped(2)_Reconciliation_1" xfId="271"/>
    <cellStyle name="_08_IBM_Centralised_FINAL_Interdiv Recon final_IBM_Grouped(2)_Reconciliation_2" xfId="272"/>
    <cellStyle name="_08_IBM_Centralised_FINAL_Interdiv Recon final_IBM_Grouped(2)_Reconciliation_3" xfId="273"/>
    <cellStyle name="_08_IBM_Centralised_FINAL_Interdiv Recon final_IBM_Grouped_USD" xfId="274"/>
    <cellStyle name="_08_IBM_Centralised_FINAL_Interdiv Recon final_IBM_Grouped_USD_Recon" xfId="275"/>
    <cellStyle name="_08_IBM_Centralised_FINAL_Interdiv Recon final_IBM_Grouped_USD_Recon W1" xfId="276"/>
    <cellStyle name="_08_IBM_Centralised_FINAL_Interdiv Recon final_IBM_Grouped_USD_Recon_1" xfId="277"/>
    <cellStyle name="_08_IBM_Centralised_FINAL_Interdiv Recon final_IBM_Grouped_USD_Recon_2" xfId="278"/>
    <cellStyle name="_08_IBM_Centralised_FINAL_Interdiv Recon final_IBM_Grouped_USD_Recon_3" xfId="279"/>
    <cellStyle name="_08_IBM_Centralised_FINAL_Interdiv Recon final_IBM_Grouped_USD_Reconciliation" xfId="280"/>
    <cellStyle name="_08_IBM_Centralised_FINAL_Interdiv Recon final_IBM_Grouped_USD_Reconciliation_1" xfId="281"/>
    <cellStyle name="_08_IBM_Centralised_FINAL_Interdiv Recon final_IBM_Grouped_USD_Reconciliation_2" xfId="282"/>
    <cellStyle name="_08_IBM_Centralised_FINAL_Interdiv Recon final_IBM_Grouped_USD_Reconciliation_3" xfId="283"/>
    <cellStyle name="_08_IBM_Centralised_FINAL_Interdiv Recon final_IBM_Grouped_ZAR" xfId="284"/>
    <cellStyle name="_08_IBM_Centralised_FINAL_Interdiv Recon final_IBM_Grouped_ZAR_Recon" xfId="285"/>
    <cellStyle name="_08_IBM_Centralised_FINAL_Interdiv Recon final_IBM_Grouped_ZAR_Recon W1" xfId="286"/>
    <cellStyle name="_08_IBM_Centralised_FINAL_Interdiv Recon final_IBM_Grouped_ZAR_Recon_1" xfId="287"/>
    <cellStyle name="_08_IBM_Centralised_FINAL_Interdiv Recon final_IBM_Grouped_ZAR_Recon_2" xfId="288"/>
    <cellStyle name="_08_IBM_Centralised_FINAL_Interdiv Recon final_IBM_Grouped_ZAR_Recon_3" xfId="289"/>
    <cellStyle name="_08_IBM_Centralised_FINAL_Interdiv Recon final_IBM_Grouped_ZAR_Reconciliation" xfId="290"/>
    <cellStyle name="_08_IBM_Centralised_FINAL_Interdiv Recon final_IBM_Grouped_ZAR_Reconciliation_1" xfId="291"/>
    <cellStyle name="_08_IBM_Centralised_FINAL_Interdiv Recon final_IBM_Grouped_ZAR_Reconciliation_2" xfId="292"/>
    <cellStyle name="_08_IBM_Centralised_FINAL_Interdiv Recon final_IBM_Grouped_ZAR_Reconciliation_3" xfId="293"/>
    <cellStyle name="_08_IBM_Centralised_FINAL_Interdiv Recon final_Liquidity and repricing" xfId="294"/>
    <cellStyle name="_08_IBM_Centralised_FINAL_Interdiv Recon final_Liquidity and repricing_IBM_Grouped(2)" xfId="295"/>
    <cellStyle name="_08_IBM_Centralised_FINAL_Interdiv Recon final_Liquidity and repricing_IBM_Grouped(2)_Recon" xfId="296"/>
    <cellStyle name="_08_IBM_Centralised_FINAL_Interdiv Recon final_Liquidity and repricing_IBM_Grouped(2)_Recon to Segmental Report" xfId="297"/>
    <cellStyle name="_08_IBM_Centralised_FINAL_Interdiv Recon final_Liquidity and repricing_IBM_Grouped(2)_Recon_1" xfId="298"/>
    <cellStyle name="_08_IBM_Centralised_FINAL_Interdiv Recon final_Liquidity and repricing_IBM_Grouped(2)_Recon_2" xfId="299"/>
    <cellStyle name="_08_IBM_Centralised_FINAL_Interdiv Recon final_Liquidity and repricing_IBM_Grouped(2)_Recon_3" xfId="300"/>
    <cellStyle name="_08_IBM_Centralised_FINAL_Interdiv Recon final_Liquidity and repricing_IBM_Grouped(2)_Recon_4" xfId="301"/>
    <cellStyle name="_08_IBM_Centralised_FINAL_Interdiv Recon final_Liquidity and repricing_IBM_Grouped(2)_Reconciliation" xfId="302"/>
    <cellStyle name="_08_IBM_Centralised_FINAL_Interdiv Recon final_Liquidity and repricing_IBM_Grouped(2)_Reconciliation_1" xfId="303"/>
    <cellStyle name="_08_IBM_Centralised_FINAL_Interdiv Recon final_Liquidity and repricing_IBM_Grouped(2)_Reconciliation_2" xfId="304"/>
    <cellStyle name="_08_IBM_Centralised_FINAL_Interdiv Recon final_Liquidity and repricing_IBM_Grouped(2)_Reconciliation_3" xfId="305"/>
    <cellStyle name="_08_IBM_Centralised_FINAL_Interdiv Recon final_Liquidity and repricing_Recon" xfId="306"/>
    <cellStyle name="_08_IBM_Centralised_FINAL_Interdiv Recon final_Liquidity and repricing_Recon W1" xfId="307"/>
    <cellStyle name="_08_IBM_Centralised_FINAL_Interdiv Recon final_Liquidity and repricing_Recon_1" xfId="308"/>
    <cellStyle name="_08_IBM_Centralised_FINAL_Interdiv Recon final_Liquidity and repricing_Recon_2" xfId="309"/>
    <cellStyle name="_08_IBM_Centralised_FINAL_Interdiv Recon final_Liquidity and repricing_Recon_3" xfId="310"/>
    <cellStyle name="_08_IBM_Centralised_FINAL_Interdiv Recon final_Liquidity and repricing_Reconciliation" xfId="311"/>
    <cellStyle name="_08_IBM_Centralised_FINAL_Interdiv Recon final_Liquidity and repricing_Reconciliation_1" xfId="312"/>
    <cellStyle name="_08_IBM_Centralised_FINAL_Interdiv Recon final_Liquidity and repricing_Reconciliation_2" xfId="313"/>
    <cellStyle name="_08_IBM_Centralised_FINAL_Interdiv Recon final_Liquidity and repricing_Reconciliation_3" xfId="314"/>
    <cellStyle name="_08_IBM_Centralised_FINAL_Interdiv Recon final_MUR position" xfId="315"/>
    <cellStyle name="_08_IBM_Centralised_FINAL_Interdiv Recon final_MUR position_1" xfId="316"/>
    <cellStyle name="_08_IBM_Centralised_FINAL_Interdiv Recon final_NOP 2010 01 31 USD BASED" xfId="317"/>
    <cellStyle name="_08_IBM_Centralised_FINAL_Interdiv Recon final_NOP 2010 01 31 USD BASED_Report Finance" xfId="318"/>
    <cellStyle name="_08_IBM_Centralised_FINAL_Interdiv Recon final_NOP 2010 02 28 USD BASED Final" xfId="319"/>
    <cellStyle name="_08_IBM_Centralised_FINAL_Interdiv Recon final_NOP 2010 02 28 USD BASED Final_Report Finance" xfId="320"/>
    <cellStyle name="_08_IBM_Centralised_FINAL_Interdiv Recon final_NOP 2010 03 31 USD BASEDrevised" xfId="321"/>
    <cellStyle name="_08_IBM_Centralised_FINAL_Interdiv Recon final_NOP 2010 03 31 USD BASEDrevised_Report Finance" xfId="322"/>
    <cellStyle name="_08_IBM_Centralised_FINAL_Interdiv Recon final_NOP 2010 04 30" xfId="323"/>
    <cellStyle name="_08_IBM_Centralised_FINAL_Interdiv Recon final_NOP 2010 04 30_Recon" xfId="324"/>
    <cellStyle name="_08_IBM_Centralised_FINAL_Interdiv Recon final_NOP 2010 04 30_Recon W1" xfId="325"/>
    <cellStyle name="_08_IBM_Centralised_FINAL_Interdiv Recon final_NOP 2010 04 30_Recon_1" xfId="326"/>
    <cellStyle name="_08_IBM_Centralised_FINAL_Interdiv Recon final_NOP 2010 04 30_Recon_2" xfId="327"/>
    <cellStyle name="_08_IBM_Centralised_FINAL_Interdiv Recon final_NOP 2010 04 30_Recon_3" xfId="328"/>
    <cellStyle name="_08_IBM_Centralised_FINAL_Interdiv Recon final_NOP 2010 04 30_Reconciliation" xfId="329"/>
    <cellStyle name="_08_IBM_Centralised_FINAL_Interdiv Recon final_NOP 2010 04 30_Reconciliation_1" xfId="330"/>
    <cellStyle name="_08_IBM_Centralised_FINAL_Interdiv Recon final_NOP 2010 04 30_Reconciliation_2" xfId="331"/>
    <cellStyle name="_08_IBM_Centralised_FINAL_Interdiv Recon final_NOP 2010 04 30_Reconciliation_3" xfId="332"/>
    <cellStyle name="_08_IBM_Centralised_FINAL_Interdiv Recon final_NOP 2010 04 30_Report Finance" xfId="333"/>
    <cellStyle name="_08_IBM_Centralised_FINAL_Interdiv Recon final_ORIGINAL NOP 2009 12 31 USD BASED" xfId="334"/>
    <cellStyle name="_08_IBM_Centralised_FINAL_Interdiv Recon final_ORIGINAL NOP 2009 12 31 USD BASED_Report Finance" xfId="335"/>
    <cellStyle name="_08_IBM_Centralised_FINAL_Interdiv Recon final_Recon" xfId="336"/>
    <cellStyle name="_08_IBM_Centralised_FINAL_Interdiv Recon final_Recon W1" xfId="337"/>
    <cellStyle name="_08_IBM_Centralised_FINAL_Interdiv Recon final_Recon_1" xfId="338"/>
    <cellStyle name="_08_IBM_Centralised_FINAL_Interdiv Recon final_Recon_2" xfId="339"/>
    <cellStyle name="_08_IBM_Centralised_FINAL_Interdiv Recon final_Recon_3" xfId="340"/>
    <cellStyle name="_08_IBM_Centralised_FINAL_Interdiv Recon final_Reconciliation" xfId="341"/>
    <cellStyle name="_08_IBM_Centralised_FINAL_Interdiv Recon final_Reconciliation_1" xfId="342"/>
    <cellStyle name="_08_IBM_Centralised_FINAL_Interdiv Recon final_Reconciliation_2" xfId="343"/>
    <cellStyle name="_08_IBM_Centralised_FINAL_Interdiv Recon final_Reconciliation_3" xfId="344"/>
    <cellStyle name="_08_IBM_Centralised_FINAL_Interdiv Recon final_Report Finance" xfId="345"/>
    <cellStyle name="_08_IBM_Centralised_FINAL_Interdiv Recon final_SC_Treasury_Other" xfId="346"/>
    <cellStyle name="_08_IBM_Centralised_FINAL_Interdiv Recon final_SC_Treasury_Other_Recon" xfId="347"/>
    <cellStyle name="_08_IBM_Centralised_FINAL_Interdiv Recon final_SC_Treasury_Other_Recon_1" xfId="348"/>
    <cellStyle name="_08_IBM_Centralised_FINAL_Interdiv Recon final_SC_Treasury_Other_Recon_2" xfId="349"/>
    <cellStyle name="_08_IBM_Centralised_FINAL_Interdiv Recon final_SC_Treasury_Other_Recon_3" xfId="350"/>
    <cellStyle name="_08_IBM_Centralised_FINAL_Interdiv Recon final_SC_Treasury_Other_Reconciliation" xfId="351"/>
    <cellStyle name="_08_IBM_Centralised_FINAL_Interdiv Recon final_SC_Treasury_Other_Reconciliation_1" xfId="352"/>
    <cellStyle name="_08_IBM_Centralised_FINAL_Interdiv Recon final_Sheet1" xfId="353"/>
    <cellStyle name="_08_IBM_Centralised_FINAL_Interdiv Recon final_Sheet1_1" xfId="354"/>
    <cellStyle name="_08_IBM_E.50.1 Arrears report as at 31.01.08" xfId="355"/>
    <cellStyle name="_08_IBM_E.50.1 Arrears report as at 31.01.08_(26) Oct-09 (AL)" xfId="356"/>
    <cellStyle name="_08_IBM_E.50.1 Arrears report as at 31.01.08_(26) Oct-09 (AL)_IBM_Grouped(2)" xfId="357"/>
    <cellStyle name="_08_IBM_E.50.1 Arrears report as at 31.01.08_(26) Oct-09 (AL)_IBM_Grouped(2)_Recon" xfId="358"/>
    <cellStyle name="_08_IBM_E.50.1 Arrears report as at 31.01.08_(26) Oct-09 (AL)_IBM_Grouped(2)_Recon to Segmental Report" xfId="359"/>
    <cellStyle name="_08_IBM_E.50.1 Arrears report as at 31.01.08_(26) Oct-09 (AL)_IBM_Grouped(2)_Recon_1" xfId="360"/>
    <cellStyle name="_08_IBM_E.50.1 Arrears report as at 31.01.08_(26) Oct-09 (AL)_IBM_Grouped(2)_Recon_2" xfId="361"/>
    <cellStyle name="_08_IBM_E.50.1 Arrears report as at 31.01.08_(26) Oct-09 (AL)_IBM_Grouped(2)_Recon_3" xfId="362"/>
    <cellStyle name="_08_IBM_E.50.1 Arrears report as at 31.01.08_(26) Oct-09 (AL)_IBM_Grouped(2)_Recon_4" xfId="363"/>
    <cellStyle name="_08_IBM_E.50.1 Arrears report as at 31.01.08_(26) Oct-09 (AL)_IBM_Grouped(2)_Reconciliation" xfId="364"/>
    <cellStyle name="_08_IBM_E.50.1 Arrears report as at 31.01.08_(26) Oct-09 (AL)_IBM_Grouped(2)_Reconciliation_1" xfId="365"/>
    <cellStyle name="_08_IBM_E.50.1 Arrears report as at 31.01.08_(26) Oct-09 (AL)_IBM_Grouped(2)_Reconciliation_2" xfId="366"/>
    <cellStyle name="_08_IBM_E.50.1 Arrears report as at 31.01.08_(26) Oct-09 (AL)_IBM_Grouped(2)_Reconciliation_3" xfId="367"/>
    <cellStyle name="_08_IBM_E.50.1 Arrears report as at 31.01.08_(26) Oct-09 (AL)_Recon" xfId="368"/>
    <cellStyle name="_08_IBM_E.50.1 Arrears report as at 31.01.08_(26) Oct-09 (AL)_Recon W1" xfId="369"/>
    <cellStyle name="_08_IBM_E.50.1 Arrears report as at 31.01.08_(26) Oct-09 (AL)_Recon_1" xfId="370"/>
    <cellStyle name="_08_IBM_E.50.1 Arrears report as at 31.01.08_(26) Oct-09 (AL)_Recon_2" xfId="371"/>
    <cellStyle name="_08_IBM_E.50.1 Arrears report as at 31.01.08_(26) Oct-09 (AL)_Recon_3" xfId="372"/>
    <cellStyle name="_08_IBM_E.50.1 Arrears report as at 31.01.08_(26) Oct-09 (AL)_Reconciliation" xfId="373"/>
    <cellStyle name="_08_IBM_E.50.1 Arrears report as at 31.01.08_(26) Oct-09 (AL)_Reconciliation_1" xfId="374"/>
    <cellStyle name="_08_IBM_E.50.1 Arrears report as at 31.01.08_(26) Oct-09 (AL)_Reconciliation_2" xfId="375"/>
    <cellStyle name="_08_IBM_E.50.1 Arrears report as at 31.01.08_(26) Oct-09 (AL)_Reconciliation_3" xfId="376"/>
    <cellStyle name="_08_IBM_E.50.1 Arrears report as at 31.01.08_(27) Nov-09 (AL)" xfId="377"/>
    <cellStyle name="_08_IBM_E.50.1 Arrears report as at 31.01.08_(27) Nov-09 (AL)_IBM_Grouped(2)" xfId="378"/>
    <cellStyle name="_08_IBM_E.50.1 Arrears report as at 31.01.08_(27) Nov-09 (AL)_IBM_Grouped(2)_Recon" xfId="379"/>
    <cellStyle name="_08_IBM_E.50.1 Arrears report as at 31.01.08_(27) Nov-09 (AL)_IBM_Grouped(2)_Recon to Segmental Report" xfId="380"/>
    <cellStyle name="_08_IBM_E.50.1 Arrears report as at 31.01.08_(27) Nov-09 (AL)_IBM_Grouped(2)_Recon_1" xfId="381"/>
    <cellStyle name="_08_IBM_E.50.1 Arrears report as at 31.01.08_(27) Nov-09 (AL)_IBM_Grouped(2)_Recon_2" xfId="382"/>
    <cellStyle name="_08_IBM_E.50.1 Arrears report as at 31.01.08_(27) Nov-09 (AL)_IBM_Grouped(2)_Recon_3" xfId="383"/>
    <cellStyle name="_08_IBM_E.50.1 Arrears report as at 31.01.08_(27) Nov-09 (AL)_IBM_Grouped(2)_Recon_4" xfId="384"/>
    <cellStyle name="_08_IBM_E.50.1 Arrears report as at 31.01.08_(27) Nov-09 (AL)_IBM_Grouped(2)_Reconciliation" xfId="385"/>
    <cellStyle name="_08_IBM_E.50.1 Arrears report as at 31.01.08_(27) Nov-09 (AL)_IBM_Grouped(2)_Reconciliation_1" xfId="386"/>
    <cellStyle name="_08_IBM_E.50.1 Arrears report as at 31.01.08_(27) Nov-09 (AL)_IBM_Grouped(2)_Reconciliation_2" xfId="387"/>
    <cellStyle name="_08_IBM_E.50.1 Arrears report as at 31.01.08_(27) Nov-09 (AL)_IBM_Grouped(2)_Reconciliation_3" xfId="388"/>
    <cellStyle name="_08_IBM_E.50.1 Arrears report as at 31.01.08_(27) Nov-09 (AL)_Recon" xfId="389"/>
    <cellStyle name="_08_IBM_E.50.1 Arrears report as at 31.01.08_(27) Nov-09 (AL)_Recon W1" xfId="390"/>
    <cellStyle name="_08_IBM_E.50.1 Arrears report as at 31.01.08_(27) Nov-09 (AL)_Recon_1" xfId="391"/>
    <cellStyle name="_08_IBM_E.50.1 Arrears report as at 31.01.08_(27) Nov-09 (AL)_Recon_2" xfId="392"/>
    <cellStyle name="_08_IBM_E.50.1 Arrears report as at 31.01.08_(27) Nov-09 (AL)_Recon_3" xfId="393"/>
    <cellStyle name="_08_IBM_E.50.1 Arrears report as at 31.01.08_(27) Nov-09 (AL)_Reconciliation" xfId="394"/>
    <cellStyle name="_08_IBM_E.50.1 Arrears report as at 31.01.08_(27) Nov-09 (AL)_Reconciliation_1" xfId="395"/>
    <cellStyle name="_08_IBM_E.50.1 Arrears report as at 31.01.08_(27) Nov-09 (AL)_Reconciliation_2" xfId="396"/>
    <cellStyle name="_08_IBM_E.50.1 Arrears report as at 31.01.08_(27) Nov-09 (AL)_Reconciliation_3" xfId="397"/>
    <cellStyle name="_08_IBM_E.50.1 Arrears report as at 31.01.08_31.12.09 Mauritius-USD based ledger - Final1" xfId="398"/>
    <cellStyle name="_08_IBM_E.50.1 Arrears report as at 31.01.08_Book1 (4)" xfId="399"/>
    <cellStyle name="_08_IBM_E.50.1 Arrears report as at 31.01.08_Book4" xfId="400"/>
    <cellStyle name="_08_IBM_E.50.1 Arrears report as at 31.01.08_Book4_Recon" xfId="401"/>
    <cellStyle name="_08_IBM_E.50.1 Arrears report as at 31.01.08_Book4_Recon W1" xfId="402"/>
    <cellStyle name="_08_IBM_E.50.1 Arrears report as at 31.01.08_Book4_Recon_1" xfId="403"/>
    <cellStyle name="_08_IBM_E.50.1 Arrears report as at 31.01.08_Book4_Recon_2" xfId="404"/>
    <cellStyle name="_08_IBM_E.50.1 Arrears report as at 31.01.08_Book4_Recon_3" xfId="405"/>
    <cellStyle name="_08_IBM_E.50.1 Arrears report as at 31.01.08_Book4_Reconciliation" xfId="406"/>
    <cellStyle name="_08_IBM_E.50.1 Arrears report as at 31.01.08_Book4_Reconciliation_1" xfId="407"/>
    <cellStyle name="_08_IBM_E.50.1 Arrears report as at 31.01.08_Book4_Reconciliation_2" xfId="408"/>
    <cellStyle name="_08_IBM_E.50.1 Arrears report as at 31.01.08_Book4_Reconciliation_3" xfId="409"/>
    <cellStyle name="_08_IBM_E.50.1 Arrears report as at 31.01.08_capital adequacy September 2009" xfId="410"/>
    <cellStyle name="_08_IBM_E.50.1 Arrears report as at 31.01.08_capital adequacy September 2009_IBM_Grouped(2)" xfId="411"/>
    <cellStyle name="_08_IBM_E.50.1 Arrears report as at 31.01.08_capital adequacy September 2009_IBM_Grouped(2)_Recon" xfId="412"/>
    <cellStyle name="_08_IBM_E.50.1 Arrears report as at 31.01.08_capital adequacy September 2009_IBM_Grouped(2)_Recon to Segmental Report" xfId="413"/>
    <cellStyle name="_08_IBM_E.50.1 Arrears report as at 31.01.08_capital adequacy September 2009_IBM_Grouped(2)_Recon_1" xfId="414"/>
    <cellStyle name="_08_IBM_E.50.1 Arrears report as at 31.01.08_capital adequacy September 2009_IBM_Grouped(2)_Recon_2" xfId="415"/>
    <cellStyle name="_08_IBM_E.50.1 Arrears report as at 31.01.08_capital adequacy September 2009_IBM_Grouped(2)_Recon_3" xfId="416"/>
    <cellStyle name="_08_IBM_E.50.1 Arrears report as at 31.01.08_capital adequacy September 2009_IBM_Grouped(2)_Recon_4" xfId="417"/>
    <cellStyle name="_08_IBM_E.50.1 Arrears report as at 31.01.08_capital adequacy September 2009_IBM_Grouped(2)_Reconciliation" xfId="418"/>
    <cellStyle name="_08_IBM_E.50.1 Arrears report as at 31.01.08_capital adequacy September 2009_IBM_Grouped(2)_Reconciliation_1" xfId="419"/>
    <cellStyle name="_08_IBM_E.50.1 Arrears report as at 31.01.08_capital adequacy September 2009_IBM_Grouped(2)_Reconciliation_2" xfId="420"/>
    <cellStyle name="_08_IBM_E.50.1 Arrears report as at 31.01.08_capital adequacy September 2009_IBM_Grouped(2)_Reconciliation_3" xfId="421"/>
    <cellStyle name="_08_IBM_E.50.1 Arrears report as at 31.01.08_capital adequacy September 2009_Recon" xfId="422"/>
    <cellStyle name="_08_IBM_E.50.1 Arrears report as at 31.01.08_capital adequacy September 2009_Recon W1" xfId="423"/>
    <cellStyle name="_08_IBM_E.50.1 Arrears report as at 31.01.08_capital adequacy September 2009_Recon_1" xfId="424"/>
    <cellStyle name="_08_IBM_E.50.1 Arrears report as at 31.01.08_capital adequacy September 2009_Recon_2" xfId="425"/>
    <cellStyle name="_08_IBM_E.50.1 Arrears report as at 31.01.08_capital adequacy September 2009_Recon_3" xfId="426"/>
    <cellStyle name="_08_IBM_E.50.1 Arrears report as at 31.01.08_capital adequacy September 2009_Reconciliation" xfId="427"/>
    <cellStyle name="_08_IBM_E.50.1 Arrears report as at 31.01.08_capital adequacy September 2009_Reconciliation_1" xfId="428"/>
    <cellStyle name="_08_IBM_E.50.1 Arrears report as at 31.01.08_capital adequacy September 2009_Reconciliation_2" xfId="429"/>
    <cellStyle name="_08_IBM_E.50.1 Arrears report as at 31.01.08_capital adequacy September 2009_Reconciliation_3" xfId="430"/>
    <cellStyle name="_08_IBM_E.50.1 Arrears report as at 31.01.08_Copy of Mauritius-USD based ledger" xfId="431"/>
    <cellStyle name="_08_IBM_E.50.1 Arrears report as at 31.01.08_Copy of Mauritius-USD based ledger_Recon" xfId="432"/>
    <cellStyle name="_08_IBM_E.50.1 Arrears report as at 31.01.08_Copy of Mauritius-USD based ledger_Recon W1" xfId="433"/>
    <cellStyle name="_08_IBM_E.50.1 Arrears report as at 31.01.08_Copy of Mauritius-USD based ledger_Recon_1" xfId="434"/>
    <cellStyle name="_08_IBM_E.50.1 Arrears report as at 31.01.08_Copy of Mauritius-USD based ledger_Recon_2" xfId="435"/>
    <cellStyle name="_08_IBM_E.50.1 Arrears report as at 31.01.08_Copy of Mauritius-USD based ledger_Recon_3" xfId="436"/>
    <cellStyle name="_08_IBM_E.50.1 Arrears report as at 31.01.08_Copy of Mauritius-USD based ledger_Reconciliation" xfId="437"/>
    <cellStyle name="_08_IBM_E.50.1 Arrears report as at 31.01.08_Copy of Mauritius-USD based ledger_Reconciliation_1" xfId="438"/>
    <cellStyle name="_08_IBM_E.50.1 Arrears report as at 31.01.08_Copy of Mauritius-USD based ledger_Reconciliation_2" xfId="439"/>
    <cellStyle name="_08_IBM_E.50.1 Arrears report as at 31.01.08_Copy of Mauritius-USD based ledger_Reconciliation_3" xfId="440"/>
    <cellStyle name="_08_IBM_E.50.1 Arrears report as at 31.01.08_Fixed Assets Register 11 Feb10" xfId="441"/>
    <cellStyle name="_08_IBM_E.50.1 Arrears report as at 31.01.08_Fixed Assets Register 11 Feb10_(19) Loan Feb-11(Feb-11 figures)" xfId="442"/>
    <cellStyle name="_08_IBM_E.50.1 Arrears report as at 31.01.08_Fixed Assets Register 12 Mar10.xls" xfId="443"/>
    <cellStyle name="_08_IBM_E.50.1 Arrears report as at 31.01.08_Fixed Assets Register 12 Mar10.xls_(19) Loan Feb-11(Feb-11 figures)" xfId="444"/>
    <cellStyle name="_08_IBM_E.50.1 Arrears report as at 31.01.08_IBM Input Sheet 31.03.2010 v0.4" xfId="445"/>
    <cellStyle name="_08_IBM_E.50.1 Arrears report as at 31.01.08_IBM Input Sheet 31.03.2010 v0.4_(19) Loan Feb-11(Feb-11 figures)" xfId="446"/>
    <cellStyle name="_08_IBM_E.50.1 Arrears report as at 31.01.08_IBM_Grouped(2)" xfId="447"/>
    <cellStyle name="_08_IBM_E.50.1 Arrears report as at 31.01.08_IBM_Grouped(2)_Recon" xfId="448"/>
    <cellStyle name="_08_IBM_E.50.1 Arrears report as at 31.01.08_IBM_Grouped(2)_Recon W1" xfId="449"/>
    <cellStyle name="_08_IBM_E.50.1 Arrears report as at 31.01.08_IBM_Grouped(2)_Recon_1" xfId="450"/>
    <cellStyle name="_08_IBM_E.50.1 Arrears report as at 31.01.08_IBM_Grouped(2)_Recon_2" xfId="451"/>
    <cellStyle name="_08_IBM_E.50.1 Arrears report as at 31.01.08_IBM_Grouped(2)_Recon_3" xfId="452"/>
    <cellStyle name="_08_IBM_E.50.1 Arrears report as at 31.01.08_IBM_Grouped(2)_Reconciliation" xfId="453"/>
    <cellStyle name="_08_IBM_E.50.1 Arrears report as at 31.01.08_IBM_Grouped(2)_Reconciliation_1" xfId="454"/>
    <cellStyle name="_08_IBM_E.50.1 Arrears report as at 31.01.08_IBM_Grouped(2)_Reconciliation_2" xfId="455"/>
    <cellStyle name="_08_IBM_E.50.1 Arrears report as at 31.01.08_IBM_Grouped(2)_Reconciliation_3" xfId="456"/>
    <cellStyle name="_08_IBM_E.50.1 Arrears report as at 31.01.08_IBM_Grouped_USD" xfId="457"/>
    <cellStyle name="_08_IBM_E.50.1 Arrears report as at 31.01.08_IBM_Grouped_USD_Recon" xfId="458"/>
    <cellStyle name="_08_IBM_E.50.1 Arrears report as at 31.01.08_IBM_Grouped_USD_Recon W1" xfId="459"/>
    <cellStyle name="_08_IBM_E.50.1 Arrears report as at 31.01.08_IBM_Grouped_USD_Recon_1" xfId="460"/>
    <cellStyle name="_08_IBM_E.50.1 Arrears report as at 31.01.08_IBM_Grouped_USD_Recon_2" xfId="461"/>
    <cellStyle name="_08_IBM_E.50.1 Arrears report as at 31.01.08_IBM_Grouped_USD_Recon_3" xfId="462"/>
    <cellStyle name="_08_IBM_E.50.1 Arrears report as at 31.01.08_IBM_Grouped_USD_Reconciliation" xfId="463"/>
    <cellStyle name="_08_IBM_E.50.1 Arrears report as at 31.01.08_IBM_Grouped_USD_Reconciliation_1" xfId="464"/>
    <cellStyle name="_08_IBM_E.50.1 Arrears report as at 31.01.08_IBM_Grouped_USD_Reconciliation_2" xfId="465"/>
    <cellStyle name="_08_IBM_E.50.1 Arrears report as at 31.01.08_IBM_Grouped_USD_Reconciliation_3" xfId="466"/>
    <cellStyle name="_08_IBM_E.50.1 Arrears report as at 31.01.08_IBM_Grouped_ZAR" xfId="467"/>
    <cellStyle name="_08_IBM_E.50.1 Arrears report as at 31.01.08_IBM_Grouped_ZAR_Recon" xfId="468"/>
    <cellStyle name="_08_IBM_E.50.1 Arrears report as at 31.01.08_IBM_Grouped_ZAR_Recon W1" xfId="469"/>
    <cellStyle name="_08_IBM_E.50.1 Arrears report as at 31.01.08_IBM_Grouped_ZAR_Recon_1" xfId="470"/>
    <cellStyle name="_08_IBM_E.50.1 Arrears report as at 31.01.08_IBM_Grouped_ZAR_Recon_2" xfId="471"/>
    <cellStyle name="_08_IBM_E.50.1 Arrears report as at 31.01.08_IBM_Grouped_ZAR_Recon_3" xfId="472"/>
    <cellStyle name="_08_IBM_E.50.1 Arrears report as at 31.01.08_IBM_Grouped_ZAR_Reconciliation" xfId="473"/>
    <cellStyle name="_08_IBM_E.50.1 Arrears report as at 31.01.08_IBM_Grouped_ZAR_Reconciliation_1" xfId="474"/>
    <cellStyle name="_08_IBM_E.50.1 Arrears report as at 31.01.08_IBM_Grouped_ZAR_Reconciliation_2" xfId="475"/>
    <cellStyle name="_08_IBM_E.50.1 Arrears report as at 31.01.08_IBM_Grouped_ZAR_Reconciliation_3" xfId="476"/>
    <cellStyle name="_08_IBM_E.50.1 Arrears report as at 31.01.08_Liquidity and repricing" xfId="477"/>
    <cellStyle name="_08_IBM_E.50.1 Arrears report as at 31.01.08_Liquidity and repricing_IBM_Grouped(2)" xfId="478"/>
    <cellStyle name="_08_IBM_E.50.1 Arrears report as at 31.01.08_Liquidity and repricing_IBM_Grouped(2)_Recon" xfId="479"/>
    <cellStyle name="_08_IBM_E.50.1 Arrears report as at 31.01.08_Liquidity and repricing_IBM_Grouped(2)_Recon to Segmental Report" xfId="480"/>
    <cellStyle name="_08_IBM_E.50.1 Arrears report as at 31.01.08_Liquidity and repricing_IBM_Grouped(2)_Recon_1" xfId="481"/>
    <cellStyle name="_08_IBM_E.50.1 Arrears report as at 31.01.08_Liquidity and repricing_IBM_Grouped(2)_Recon_2" xfId="482"/>
    <cellStyle name="_08_IBM_E.50.1 Arrears report as at 31.01.08_Liquidity and repricing_IBM_Grouped(2)_Recon_3" xfId="483"/>
    <cellStyle name="_08_IBM_E.50.1 Arrears report as at 31.01.08_Liquidity and repricing_IBM_Grouped(2)_Recon_4" xfId="484"/>
    <cellStyle name="_08_IBM_E.50.1 Arrears report as at 31.01.08_Liquidity and repricing_IBM_Grouped(2)_Reconciliation" xfId="485"/>
    <cellStyle name="_08_IBM_E.50.1 Arrears report as at 31.01.08_Liquidity and repricing_IBM_Grouped(2)_Reconciliation_1" xfId="486"/>
    <cellStyle name="_08_IBM_E.50.1 Arrears report as at 31.01.08_Liquidity and repricing_IBM_Grouped(2)_Reconciliation_2" xfId="487"/>
    <cellStyle name="_08_IBM_E.50.1 Arrears report as at 31.01.08_Liquidity and repricing_IBM_Grouped(2)_Reconciliation_3" xfId="488"/>
    <cellStyle name="_08_IBM_E.50.1 Arrears report as at 31.01.08_Liquidity and repricing_Recon" xfId="489"/>
    <cellStyle name="_08_IBM_E.50.1 Arrears report as at 31.01.08_Liquidity and repricing_Recon W1" xfId="490"/>
    <cellStyle name="_08_IBM_E.50.1 Arrears report as at 31.01.08_Liquidity and repricing_Recon_1" xfId="491"/>
    <cellStyle name="_08_IBM_E.50.1 Arrears report as at 31.01.08_Liquidity and repricing_Recon_2" xfId="492"/>
    <cellStyle name="_08_IBM_E.50.1 Arrears report as at 31.01.08_Liquidity and repricing_Recon_3" xfId="493"/>
    <cellStyle name="_08_IBM_E.50.1 Arrears report as at 31.01.08_Liquidity and repricing_Reconciliation" xfId="494"/>
    <cellStyle name="_08_IBM_E.50.1 Arrears report as at 31.01.08_Liquidity and repricing_Reconciliation_1" xfId="495"/>
    <cellStyle name="_08_IBM_E.50.1 Arrears report as at 31.01.08_Liquidity and repricing_Reconciliation_2" xfId="496"/>
    <cellStyle name="_08_IBM_E.50.1 Arrears report as at 31.01.08_Liquidity and repricing_Reconciliation_3" xfId="497"/>
    <cellStyle name="_08_IBM_E.50.1 Arrears report as at 31.01.08_MUR position" xfId="498"/>
    <cellStyle name="_08_IBM_E.50.1 Arrears report as at 31.01.08_NOP 2010 01 31 USD BASED" xfId="499"/>
    <cellStyle name="_08_IBM_E.50.1 Arrears report as at 31.01.08_NOP 2010 01 31 USD BASED_Report Finance" xfId="500"/>
    <cellStyle name="_08_IBM_E.50.1 Arrears report as at 31.01.08_NOP 2010 02 28 USD BASED Final" xfId="501"/>
    <cellStyle name="_08_IBM_E.50.1 Arrears report as at 31.01.08_NOP 2010 02 28 USD BASED Final_Report Finance" xfId="502"/>
    <cellStyle name="_08_IBM_E.50.1 Arrears report as at 31.01.08_NOP 2010 03 31 USD BASEDrevised" xfId="503"/>
    <cellStyle name="_08_IBM_E.50.1 Arrears report as at 31.01.08_NOP 2010 03 31 USD BASEDrevised_Report Finance" xfId="504"/>
    <cellStyle name="_08_IBM_E.50.1 Arrears report as at 31.01.08_NOP 2010 04 30" xfId="505"/>
    <cellStyle name="_08_IBM_E.50.1 Arrears report as at 31.01.08_NOP 2010 04 30_Recon" xfId="506"/>
    <cellStyle name="_08_IBM_E.50.1 Arrears report as at 31.01.08_NOP 2010 04 30_Recon W1" xfId="507"/>
    <cellStyle name="_08_IBM_E.50.1 Arrears report as at 31.01.08_NOP 2010 04 30_Recon_1" xfId="508"/>
    <cellStyle name="_08_IBM_E.50.1 Arrears report as at 31.01.08_NOP 2010 04 30_Recon_2" xfId="509"/>
    <cellStyle name="_08_IBM_E.50.1 Arrears report as at 31.01.08_NOP 2010 04 30_Recon_3" xfId="510"/>
    <cellStyle name="_08_IBM_E.50.1 Arrears report as at 31.01.08_NOP 2010 04 30_Reconciliation" xfId="511"/>
    <cellStyle name="_08_IBM_E.50.1 Arrears report as at 31.01.08_NOP 2010 04 30_Reconciliation_1" xfId="512"/>
    <cellStyle name="_08_IBM_E.50.1 Arrears report as at 31.01.08_NOP 2010 04 30_Reconciliation_2" xfId="513"/>
    <cellStyle name="_08_IBM_E.50.1 Arrears report as at 31.01.08_NOP 2010 04 30_Reconciliation_3" xfId="514"/>
    <cellStyle name="_08_IBM_E.50.1 Arrears report as at 31.01.08_NOP 2010 04 30_Report Finance" xfId="515"/>
    <cellStyle name="_08_IBM_E.50.1 Arrears report as at 31.01.08_ORIGINAL NOP 2009 12 31 USD BASED" xfId="516"/>
    <cellStyle name="_08_IBM_E.50.1 Arrears report as at 31.01.08_ORIGINAL NOP 2009 12 31 USD BASED_Report Finance" xfId="517"/>
    <cellStyle name="_08_IBM_E.50.1 Arrears report as at 31.01.08_Recon" xfId="518"/>
    <cellStyle name="_08_IBM_E.50.1 Arrears report as at 31.01.08_Recon W1" xfId="519"/>
    <cellStyle name="_08_IBM_E.50.1 Arrears report as at 31.01.08_Recon_1" xfId="520"/>
    <cellStyle name="_08_IBM_E.50.1 Arrears report as at 31.01.08_Recon_2" xfId="521"/>
    <cellStyle name="_08_IBM_E.50.1 Arrears report as at 31.01.08_Recon_3" xfId="522"/>
    <cellStyle name="_08_IBM_E.50.1 Arrears report as at 31.01.08_Reconciliation" xfId="523"/>
    <cellStyle name="_08_IBM_E.50.1 Arrears report as at 31.01.08_Reconciliation_1" xfId="524"/>
    <cellStyle name="_08_IBM_E.50.1 Arrears report as at 31.01.08_Reconciliation_2" xfId="525"/>
    <cellStyle name="_08_IBM_E.50.1 Arrears report as at 31.01.08_Reconciliation_3" xfId="526"/>
    <cellStyle name="_08_IBM_E.50.1 Arrears report as at 31.01.08_Report Finance" xfId="527"/>
    <cellStyle name="_08_IBM_E.50.1 Arrears report as at 31.01.08_SC_Treasury_Other" xfId="528"/>
    <cellStyle name="_08_IBM_E.50.1 Arrears report as at 31.01.08_SC_Treasury_Other_Recon" xfId="529"/>
    <cellStyle name="_08_IBM_E.50.1 Arrears report as at 31.01.08_SC_Treasury_Other_Recon_1" xfId="530"/>
    <cellStyle name="_08_IBM_E.50.1 Arrears report as at 31.01.08_SC_Treasury_Other_Recon_2" xfId="531"/>
    <cellStyle name="_08_IBM_E.50.1 Arrears report as at 31.01.08_SC_Treasury_Other_Recon_3" xfId="532"/>
    <cellStyle name="_08_IBM_E.50.1 Arrears report as at 31.01.08_SC_Treasury_Other_Reconciliation" xfId="533"/>
    <cellStyle name="_08_IBM_E.50.1 Arrears report as at 31.01.08_SC_Treasury_Other_Reconciliation_1" xfId="534"/>
    <cellStyle name="_08_IBM_E.50.1 Arrears report as at 31.01.08_Sheet1" xfId="535"/>
    <cellStyle name="_08_IBM_E.50.1 Arrears report as at 31.01.08_Sheet1_1" xfId="536"/>
    <cellStyle name="_08_IBM_E.51 Credit Impairment testing-Robert" xfId="537"/>
    <cellStyle name="_08_IBM_E.51 Credit Impairment testing-Robert_(26) Oct-09 (AL)" xfId="538"/>
    <cellStyle name="_08_IBM_E.51 Credit Impairment testing-Robert_(26) Oct-09 (AL)_IBM_Grouped(2)" xfId="539"/>
    <cellStyle name="_08_IBM_E.51 Credit Impairment testing-Robert_(26) Oct-09 (AL)_IBM_Grouped(2)_Recon" xfId="540"/>
    <cellStyle name="_08_IBM_E.51 Credit Impairment testing-Robert_(26) Oct-09 (AL)_IBM_Grouped(2)_Recon to Segmental Report" xfId="541"/>
    <cellStyle name="_08_IBM_E.51 Credit Impairment testing-Robert_(26) Oct-09 (AL)_IBM_Grouped(2)_Recon_1" xfId="542"/>
    <cellStyle name="_08_IBM_E.51 Credit Impairment testing-Robert_(26) Oct-09 (AL)_IBM_Grouped(2)_Recon_2" xfId="543"/>
    <cellStyle name="_08_IBM_E.51 Credit Impairment testing-Robert_(26) Oct-09 (AL)_IBM_Grouped(2)_Recon_3" xfId="544"/>
    <cellStyle name="_08_IBM_E.51 Credit Impairment testing-Robert_(26) Oct-09 (AL)_IBM_Grouped(2)_Recon_4" xfId="545"/>
    <cellStyle name="_08_IBM_E.51 Credit Impairment testing-Robert_(26) Oct-09 (AL)_IBM_Grouped(2)_Reconciliation" xfId="546"/>
    <cellStyle name="_08_IBM_E.51 Credit Impairment testing-Robert_(26) Oct-09 (AL)_IBM_Grouped(2)_Reconciliation_1" xfId="547"/>
    <cellStyle name="_08_IBM_E.51 Credit Impairment testing-Robert_(26) Oct-09 (AL)_IBM_Grouped(2)_Reconciliation_2" xfId="548"/>
    <cellStyle name="_08_IBM_E.51 Credit Impairment testing-Robert_(26) Oct-09 (AL)_IBM_Grouped(2)_Reconciliation_3" xfId="549"/>
    <cellStyle name="_08_IBM_E.51 Credit Impairment testing-Robert_(26) Oct-09 (AL)_Recon" xfId="550"/>
    <cellStyle name="_08_IBM_E.51 Credit Impairment testing-Robert_(26) Oct-09 (AL)_Recon W1" xfId="551"/>
    <cellStyle name="_08_IBM_E.51 Credit Impairment testing-Robert_(26) Oct-09 (AL)_Recon_1" xfId="552"/>
    <cellStyle name="_08_IBM_E.51 Credit Impairment testing-Robert_(26) Oct-09 (AL)_Recon_2" xfId="553"/>
    <cellStyle name="_08_IBM_E.51 Credit Impairment testing-Robert_(26) Oct-09 (AL)_Recon_3" xfId="554"/>
    <cellStyle name="_08_IBM_E.51 Credit Impairment testing-Robert_(26) Oct-09 (AL)_Reconciliation" xfId="555"/>
    <cellStyle name="_08_IBM_E.51 Credit Impairment testing-Robert_(26) Oct-09 (AL)_Reconciliation_1" xfId="556"/>
    <cellStyle name="_08_IBM_E.51 Credit Impairment testing-Robert_(26) Oct-09 (AL)_Reconciliation_2" xfId="557"/>
    <cellStyle name="_08_IBM_E.51 Credit Impairment testing-Robert_(26) Oct-09 (AL)_Reconciliation_3" xfId="558"/>
    <cellStyle name="_08_IBM_E.51 Credit Impairment testing-Robert_(27) Nov-09 (AL)" xfId="559"/>
    <cellStyle name="_08_IBM_E.51 Credit Impairment testing-Robert_(27) Nov-09 (AL)_IBM_Grouped(2)" xfId="560"/>
    <cellStyle name="_08_IBM_E.51 Credit Impairment testing-Robert_(27) Nov-09 (AL)_IBM_Grouped(2)_Recon" xfId="561"/>
    <cellStyle name="_08_IBM_E.51 Credit Impairment testing-Robert_(27) Nov-09 (AL)_IBM_Grouped(2)_Recon to Segmental Report" xfId="562"/>
    <cellStyle name="_08_IBM_E.51 Credit Impairment testing-Robert_(27) Nov-09 (AL)_IBM_Grouped(2)_Recon_1" xfId="563"/>
    <cellStyle name="_08_IBM_E.51 Credit Impairment testing-Robert_(27) Nov-09 (AL)_IBM_Grouped(2)_Recon_2" xfId="564"/>
    <cellStyle name="_08_IBM_E.51 Credit Impairment testing-Robert_(27) Nov-09 (AL)_IBM_Grouped(2)_Recon_3" xfId="565"/>
    <cellStyle name="_08_IBM_E.51 Credit Impairment testing-Robert_(27) Nov-09 (AL)_IBM_Grouped(2)_Recon_4" xfId="566"/>
    <cellStyle name="_08_IBM_E.51 Credit Impairment testing-Robert_(27) Nov-09 (AL)_IBM_Grouped(2)_Reconciliation" xfId="567"/>
    <cellStyle name="_08_IBM_E.51 Credit Impairment testing-Robert_(27) Nov-09 (AL)_IBM_Grouped(2)_Reconciliation_1" xfId="568"/>
    <cellStyle name="_08_IBM_E.51 Credit Impairment testing-Robert_(27) Nov-09 (AL)_IBM_Grouped(2)_Reconciliation_2" xfId="569"/>
    <cellStyle name="_08_IBM_E.51 Credit Impairment testing-Robert_(27) Nov-09 (AL)_IBM_Grouped(2)_Reconciliation_3" xfId="570"/>
    <cellStyle name="_08_IBM_E.51 Credit Impairment testing-Robert_(27) Nov-09 (AL)_Recon" xfId="571"/>
    <cellStyle name="_08_IBM_E.51 Credit Impairment testing-Robert_(27) Nov-09 (AL)_Recon W1" xfId="572"/>
    <cellStyle name="_08_IBM_E.51 Credit Impairment testing-Robert_(27) Nov-09 (AL)_Recon_1" xfId="573"/>
    <cellStyle name="_08_IBM_E.51 Credit Impairment testing-Robert_(27) Nov-09 (AL)_Recon_2" xfId="574"/>
    <cellStyle name="_08_IBM_E.51 Credit Impairment testing-Robert_(27) Nov-09 (AL)_Recon_3" xfId="575"/>
    <cellStyle name="_08_IBM_E.51 Credit Impairment testing-Robert_(27) Nov-09 (AL)_Reconciliation" xfId="576"/>
    <cellStyle name="_08_IBM_E.51 Credit Impairment testing-Robert_(27) Nov-09 (AL)_Reconciliation_1" xfId="577"/>
    <cellStyle name="_08_IBM_E.51 Credit Impairment testing-Robert_(27) Nov-09 (AL)_Reconciliation_2" xfId="578"/>
    <cellStyle name="_08_IBM_E.51 Credit Impairment testing-Robert_(27) Nov-09 (AL)_Reconciliation_3" xfId="579"/>
    <cellStyle name="_08_IBM_E.51 Credit Impairment testing-Robert_31.12.09 Mauritius-USD based ledger - Final1" xfId="580"/>
    <cellStyle name="_08_IBM_E.51 Credit Impairment testing-Robert_Book1 (4)" xfId="581"/>
    <cellStyle name="_08_IBM_E.51 Credit Impairment testing-Robert_Book4" xfId="582"/>
    <cellStyle name="_08_IBM_E.51 Credit Impairment testing-Robert_Book4_Recon" xfId="583"/>
    <cellStyle name="_08_IBM_E.51 Credit Impairment testing-Robert_Book4_Recon W1" xfId="584"/>
    <cellStyle name="_08_IBM_E.51 Credit Impairment testing-Robert_Book4_Recon_1" xfId="585"/>
    <cellStyle name="_08_IBM_E.51 Credit Impairment testing-Robert_Book4_Recon_2" xfId="586"/>
    <cellStyle name="_08_IBM_E.51 Credit Impairment testing-Robert_Book4_Recon_3" xfId="587"/>
    <cellStyle name="_08_IBM_E.51 Credit Impairment testing-Robert_Book4_Reconciliation" xfId="588"/>
    <cellStyle name="_08_IBM_E.51 Credit Impairment testing-Robert_Book4_Reconciliation_1" xfId="589"/>
    <cellStyle name="_08_IBM_E.51 Credit Impairment testing-Robert_Book4_Reconciliation_2" xfId="590"/>
    <cellStyle name="_08_IBM_E.51 Credit Impairment testing-Robert_Book4_Reconciliation_3" xfId="591"/>
    <cellStyle name="_08_IBM_E.51 Credit Impairment testing-Robert_capital adequacy September 2009" xfId="592"/>
    <cellStyle name="_08_IBM_E.51 Credit Impairment testing-Robert_capital adequacy September 2009_IBM_Grouped(2)" xfId="593"/>
    <cellStyle name="_08_IBM_E.51 Credit Impairment testing-Robert_capital adequacy September 2009_IBM_Grouped(2)_Recon" xfId="594"/>
    <cellStyle name="_08_IBM_E.51 Credit Impairment testing-Robert_capital adequacy September 2009_IBM_Grouped(2)_Recon to Segmental Report" xfId="595"/>
    <cellStyle name="_08_IBM_E.51 Credit Impairment testing-Robert_capital adequacy September 2009_IBM_Grouped(2)_Recon_1" xfId="596"/>
    <cellStyle name="_08_IBM_E.51 Credit Impairment testing-Robert_capital adequacy September 2009_IBM_Grouped(2)_Recon_2" xfId="597"/>
    <cellStyle name="_08_IBM_E.51 Credit Impairment testing-Robert_capital adequacy September 2009_IBM_Grouped(2)_Recon_3" xfId="598"/>
    <cellStyle name="_08_IBM_E.51 Credit Impairment testing-Robert_capital adequacy September 2009_IBM_Grouped(2)_Recon_4" xfId="599"/>
    <cellStyle name="_08_IBM_E.51 Credit Impairment testing-Robert_capital adequacy September 2009_IBM_Grouped(2)_Reconciliation" xfId="600"/>
    <cellStyle name="_08_IBM_E.51 Credit Impairment testing-Robert_capital adequacy September 2009_IBM_Grouped(2)_Reconciliation_1" xfId="601"/>
    <cellStyle name="_08_IBM_E.51 Credit Impairment testing-Robert_capital adequacy September 2009_IBM_Grouped(2)_Reconciliation_2" xfId="602"/>
    <cellStyle name="_08_IBM_E.51 Credit Impairment testing-Robert_capital adequacy September 2009_IBM_Grouped(2)_Reconciliation_3" xfId="603"/>
    <cellStyle name="_08_IBM_E.51 Credit Impairment testing-Robert_capital adequacy September 2009_Recon" xfId="604"/>
    <cellStyle name="_08_IBM_E.51 Credit Impairment testing-Robert_capital adequacy September 2009_Recon W1" xfId="605"/>
    <cellStyle name="_08_IBM_E.51 Credit Impairment testing-Robert_capital adequacy September 2009_Recon_1" xfId="606"/>
    <cellStyle name="_08_IBM_E.51 Credit Impairment testing-Robert_capital adequacy September 2009_Recon_2" xfId="607"/>
    <cellStyle name="_08_IBM_E.51 Credit Impairment testing-Robert_capital adequacy September 2009_Recon_3" xfId="608"/>
    <cellStyle name="_08_IBM_E.51 Credit Impairment testing-Robert_capital adequacy September 2009_Reconciliation" xfId="609"/>
    <cellStyle name="_08_IBM_E.51 Credit Impairment testing-Robert_capital adequacy September 2009_Reconciliation_1" xfId="610"/>
    <cellStyle name="_08_IBM_E.51 Credit Impairment testing-Robert_capital adequacy September 2009_Reconciliation_2" xfId="611"/>
    <cellStyle name="_08_IBM_E.51 Credit Impairment testing-Robert_capital adequacy September 2009_Reconciliation_3" xfId="612"/>
    <cellStyle name="_08_IBM_E.51 Credit Impairment testing-Robert_Copy of Mauritius-USD based ledger" xfId="613"/>
    <cellStyle name="_08_IBM_E.51 Credit Impairment testing-Robert_Copy of Mauritius-USD based ledger_Recon" xfId="614"/>
    <cellStyle name="_08_IBM_E.51 Credit Impairment testing-Robert_Copy of Mauritius-USD based ledger_Recon W1" xfId="615"/>
    <cellStyle name="_08_IBM_E.51 Credit Impairment testing-Robert_Copy of Mauritius-USD based ledger_Recon_1" xfId="616"/>
    <cellStyle name="_08_IBM_E.51 Credit Impairment testing-Robert_Copy of Mauritius-USD based ledger_Recon_2" xfId="617"/>
    <cellStyle name="_08_IBM_E.51 Credit Impairment testing-Robert_Copy of Mauritius-USD based ledger_Recon_3" xfId="618"/>
    <cellStyle name="_08_IBM_E.51 Credit Impairment testing-Robert_Copy of Mauritius-USD based ledger_Reconciliation" xfId="619"/>
    <cellStyle name="_08_IBM_E.51 Credit Impairment testing-Robert_Copy of Mauritius-USD based ledger_Reconciliation_1" xfId="620"/>
    <cellStyle name="_08_IBM_E.51 Credit Impairment testing-Robert_Copy of Mauritius-USD based ledger_Reconciliation_2" xfId="621"/>
    <cellStyle name="_08_IBM_E.51 Credit Impairment testing-Robert_Copy of Mauritius-USD based ledger_Reconciliation_3" xfId="622"/>
    <cellStyle name="_08_IBM_E.51 Credit Impairment testing-Robert_Fixed Assets Register 11 Feb10" xfId="623"/>
    <cellStyle name="_08_IBM_E.51 Credit Impairment testing-Robert_Fixed Assets Register 11 Feb10_(19) Loan Feb-11(Feb-11 figures)" xfId="624"/>
    <cellStyle name="_08_IBM_E.51 Credit Impairment testing-Robert_Fixed Assets Register 12 Mar10.xls" xfId="625"/>
    <cellStyle name="_08_IBM_E.51 Credit Impairment testing-Robert_Fixed Assets Register 12 Mar10.xls_(19) Loan Feb-11(Feb-11 figures)" xfId="626"/>
    <cellStyle name="_08_IBM_E.51 Credit Impairment testing-Robert_IBM Input Sheet 31.03.2010 v0.4" xfId="627"/>
    <cellStyle name="_08_IBM_E.51 Credit Impairment testing-Robert_IBM Input Sheet 31.03.2010 v0.4_(19) Loan Feb-11(Feb-11 figures)" xfId="628"/>
    <cellStyle name="_08_IBM_E.51 Credit Impairment testing-Robert_IBM_Grouped(2)" xfId="629"/>
    <cellStyle name="_08_IBM_E.51 Credit Impairment testing-Robert_IBM_Grouped(2)_Recon" xfId="630"/>
    <cellStyle name="_08_IBM_E.51 Credit Impairment testing-Robert_IBM_Grouped(2)_Recon W1" xfId="631"/>
    <cellStyle name="_08_IBM_E.51 Credit Impairment testing-Robert_IBM_Grouped(2)_Recon_1" xfId="632"/>
    <cellStyle name="_08_IBM_E.51 Credit Impairment testing-Robert_IBM_Grouped(2)_Recon_2" xfId="633"/>
    <cellStyle name="_08_IBM_E.51 Credit Impairment testing-Robert_IBM_Grouped(2)_Recon_3" xfId="634"/>
    <cellStyle name="_08_IBM_E.51 Credit Impairment testing-Robert_IBM_Grouped(2)_Reconciliation" xfId="635"/>
    <cellStyle name="_08_IBM_E.51 Credit Impairment testing-Robert_IBM_Grouped(2)_Reconciliation_1" xfId="636"/>
    <cellStyle name="_08_IBM_E.51 Credit Impairment testing-Robert_IBM_Grouped(2)_Reconciliation_2" xfId="637"/>
    <cellStyle name="_08_IBM_E.51 Credit Impairment testing-Robert_IBM_Grouped(2)_Reconciliation_3" xfId="638"/>
    <cellStyle name="_08_IBM_E.51 Credit Impairment testing-Robert_IBM_Grouped_USD" xfId="639"/>
    <cellStyle name="_08_IBM_E.51 Credit Impairment testing-Robert_IBM_Grouped_USD_Recon" xfId="640"/>
    <cellStyle name="_08_IBM_E.51 Credit Impairment testing-Robert_IBM_Grouped_USD_Recon W1" xfId="641"/>
    <cellStyle name="_08_IBM_E.51 Credit Impairment testing-Robert_IBM_Grouped_USD_Recon_1" xfId="642"/>
    <cellStyle name="_08_IBM_E.51 Credit Impairment testing-Robert_IBM_Grouped_USD_Recon_2" xfId="643"/>
    <cellStyle name="_08_IBM_E.51 Credit Impairment testing-Robert_IBM_Grouped_USD_Recon_3" xfId="644"/>
    <cellStyle name="_08_IBM_E.51 Credit Impairment testing-Robert_IBM_Grouped_USD_Reconciliation" xfId="645"/>
    <cellStyle name="_08_IBM_E.51 Credit Impairment testing-Robert_IBM_Grouped_USD_Reconciliation_1" xfId="646"/>
    <cellStyle name="_08_IBM_E.51 Credit Impairment testing-Robert_IBM_Grouped_USD_Reconciliation_2" xfId="647"/>
    <cellStyle name="_08_IBM_E.51 Credit Impairment testing-Robert_IBM_Grouped_USD_Reconciliation_3" xfId="648"/>
    <cellStyle name="_08_IBM_E.51 Credit Impairment testing-Robert_IBM_Grouped_ZAR" xfId="649"/>
    <cellStyle name="_08_IBM_E.51 Credit Impairment testing-Robert_IBM_Grouped_ZAR_Recon" xfId="650"/>
    <cellStyle name="_08_IBM_E.51 Credit Impairment testing-Robert_IBM_Grouped_ZAR_Recon W1" xfId="651"/>
    <cellStyle name="_08_IBM_E.51 Credit Impairment testing-Robert_IBM_Grouped_ZAR_Recon_1" xfId="652"/>
    <cellStyle name="_08_IBM_E.51 Credit Impairment testing-Robert_IBM_Grouped_ZAR_Recon_2" xfId="653"/>
    <cellStyle name="_08_IBM_E.51 Credit Impairment testing-Robert_IBM_Grouped_ZAR_Recon_3" xfId="654"/>
    <cellStyle name="_08_IBM_E.51 Credit Impairment testing-Robert_IBM_Grouped_ZAR_Reconciliation" xfId="655"/>
    <cellStyle name="_08_IBM_E.51 Credit Impairment testing-Robert_IBM_Grouped_ZAR_Reconciliation_1" xfId="656"/>
    <cellStyle name="_08_IBM_E.51 Credit Impairment testing-Robert_IBM_Grouped_ZAR_Reconciliation_2" xfId="657"/>
    <cellStyle name="_08_IBM_E.51 Credit Impairment testing-Robert_IBM_Grouped_ZAR_Reconciliation_3" xfId="658"/>
    <cellStyle name="_08_IBM_E.51 Credit Impairment testing-Robert_Liquidity and repricing" xfId="659"/>
    <cellStyle name="_08_IBM_E.51 Credit Impairment testing-Robert_Liquidity and repricing_IBM_Grouped(2)" xfId="660"/>
    <cellStyle name="_08_IBM_E.51 Credit Impairment testing-Robert_Liquidity and repricing_IBM_Grouped(2)_Recon" xfId="661"/>
    <cellStyle name="_08_IBM_E.51 Credit Impairment testing-Robert_Liquidity and repricing_IBM_Grouped(2)_Recon to Segmental Report" xfId="662"/>
    <cellStyle name="_08_IBM_E.51 Credit Impairment testing-Robert_Liquidity and repricing_IBM_Grouped(2)_Recon_1" xfId="663"/>
    <cellStyle name="_08_IBM_E.51 Credit Impairment testing-Robert_Liquidity and repricing_IBM_Grouped(2)_Recon_2" xfId="664"/>
    <cellStyle name="_08_IBM_E.51 Credit Impairment testing-Robert_Liquidity and repricing_IBM_Grouped(2)_Recon_3" xfId="665"/>
    <cellStyle name="_08_IBM_E.51 Credit Impairment testing-Robert_Liquidity and repricing_IBM_Grouped(2)_Recon_4" xfId="666"/>
    <cellStyle name="_08_IBM_E.51 Credit Impairment testing-Robert_Liquidity and repricing_IBM_Grouped(2)_Reconciliation" xfId="667"/>
    <cellStyle name="_08_IBM_E.51 Credit Impairment testing-Robert_Liquidity and repricing_IBM_Grouped(2)_Reconciliation_1" xfId="668"/>
    <cellStyle name="_08_IBM_E.51 Credit Impairment testing-Robert_Liquidity and repricing_IBM_Grouped(2)_Reconciliation_2" xfId="669"/>
    <cellStyle name="_08_IBM_E.51 Credit Impairment testing-Robert_Liquidity and repricing_IBM_Grouped(2)_Reconciliation_3" xfId="670"/>
    <cellStyle name="_08_IBM_E.51 Credit Impairment testing-Robert_Liquidity and repricing_Recon" xfId="671"/>
    <cellStyle name="_08_IBM_E.51 Credit Impairment testing-Robert_Liquidity and repricing_Recon W1" xfId="672"/>
    <cellStyle name="_08_IBM_E.51 Credit Impairment testing-Robert_Liquidity and repricing_Recon_1" xfId="673"/>
    <cellStyle name="_08_IBM_E.51 Credit Impairment testing-Robert_Liquidity and repricing_Recon_2" xfId="674"/>
    <cellStyle name="_08_IBM_E.51 Credit Impairment testing-Robert_Liquidity and repricing_Recon_3" xfId="675"/>
    <cellStyle name="_08_IBM_E.51 Credit Impairment testing-Robert_Liquidity and repricing_Reconciliation" xfId="676"/>
    <cellStyle name="_08_IBM_E.51 Credit Impairment testing-Robert_Liquidity and repricing_Reconciliation_1" xfId="677"/>
    <cellStyle name="_08_IBM_E.51 Credit Impairment testing-Robert_Liquidity and repricing_Reconciliation_2" xfId="678"/>
    <cellStyle name="_08_IBM_E.51 Credit Impairment testing-Robert_Liquidity and repricing_Reconciliation_3" xfId="679"/>
    <cellStyle name="_08_IBM_E.51 Credit Impairment testing-Robert_MUR position" xfId="680"/>
    <cellStyle name="_08_IBM_E.51 Credit Impairment testing-Robert_NOP 2010 01 31 USD BASED" xfId="681"/>
    <cellStyle name="_08_IBM_E.51 Credit Impairment testing-Robert_NOP 2010 01 31 USD BASED_Report Finance" xfId="682"/>
    <cellStyle name="_08_IBM_E.51 Credit Impairment testing-Robert_NOP 2010 02 28 USD BASED Final" xfId="683"/>
    <cellStyle name="_08_IBM_E.51 Credit Impairment testing-Robert_NOP 2010 02 28 USD BASED Final_Report Finance" xfId="684"/>
    <cellStyle name="_08_IBM_E.51 Credit Impairment testing-Robert_NOP 2010 03 31 USD BASEDrevised" xfId="685"/>
    <cellStyle name="_08_IBM_E.51 Credit Impairment testing-Robert_NOP 2010 03 31 USD BASEDrevised_Report Finance" xfId="686"/>
    <cellStyle name="_08_IBM_E.51 Credit Impairment testing-Robert_NOP 2010 04 30" xfId="687"/>
    <cellStyle name="_08_IBM_E.51 Credit Impairment testing-Robert_NOP 2010 04 30_Recon" xfId="688"/>
    <cellStyle name="_08_IBM_E.51 Credit Impairment testing-Robert_NOP 2010 04 30_Recon W1" xfId="689"/>
    <cellStyle name="_08_IBM_E.51 Credit Impairment testing-Robert_NOP 2010 04 30_Recon_1" xfId="690"/>
    <cellStyle name="_08_IBM_E.51 Credit Impairment testing-Robert_NOP 2010 04 30_Recon_2" xfId="691"/>
    <cellStyle name="_08_IBM_E.51 Credit Impairment testing-Robert_NOP 2010 04 30_Recon_3" xfId="692"/>
    <cellStyle name="_08_IBM_E.51 Credit Impairment testing-Robert_NOP 2010 04 30_Reconciliation" xfId="693"/>
    <cellStyle name="_08_IBM_E.51 Credit Impairment testing-Robert_NOP 2010 04 30_Reconciliation_1" xfId="694"/>
    <cellStyle name="_08_IBM_E.51 Credit Impairment testing-Robert_NOP 2010 04 30_Reconciliation_2" xfId="695"/>
    <cellStyle name="_08_IBM_E.51 Credit Impairment testing-Robert_NOP 2010 04 30_Reconciliation_3" xfId="696"/>
    <cellStyle name="_08_IBM_E.51 Credit Impairment testing-Robert_NOP 2010 04 30_Report Finance" xfId="697"/>
    <cellStyle name="_08_IBM_E.51 Credit Impairment testing-Robert_ORIGINAL NOP 2009 12 31 USD BASED" xfId="698"/>
    <cellStyle name="_08_IBM_E.51 Credit Impairment testing-Robert_ORIGINAL NOP 2009 12 31 USD BASED_Report Finance" xfId="699"/>
    <cellStyle name="_08_IBM_E.51 Credit Impairment testing-Robert_Recon" xfId="700"/>
    <cellStyle name="_08_IBM_E.51 Credit Impairment testing-Robert_Recon W1" xfId="701"/>
    <cellStyle name="_08_IBM_E.51 Credit Impairment testing-Robert_Recon_1" xfId="702"/>
    <cellStyle name="_08_IBM_E.51 Credit Impairment testing-Robert_Recon_2" xfId="703"/>
    <cellStyle name="_08_IBM_E.51 Credit Impairment testing-Robert_Recon_3" xfId="704"/>
    <cellStyle name="_08_IBM_E.51 Credit Impairment testing-Robert_Reconciliation" xfId="705"/>
    <cellStyle name="_08_IBM_E.51 Credit Impairment testing-Robert_Reconciliation_1" xfId="706"/>
    <cellStyle name="_08_IBM_E.51 Credit Impairment testing-Robert_Reconciliation_2" xfId="707"/>
    <cellStyle name="_08_IBM_E.51 Credit Impairment testing-Robert_Reconciliation_3" xfId="708"/>
    <cellStyle name="_08_IBM_E.51 Credit Impairment testing-Robert_Report Finance" xfId="709"/>
    <cellStyle name="_08_IBM_E.51 Credit Impairment testing-Robert_SC_Treasury_Other" xfId="710"/>
    <cellStyle name="_08_IBM_E.51 Credit Impairment testing-Robert_SC_Treasury_Other_Recon" xfId="711"/>
    <cellStyle name="_08_IBM_E.51 Credit Impairment testing-Robert_SC_Treasury_Other_Recon_1" xfId="712"/>
    <cellStyle name="_08_IBM_E.51 Credit Impairment testing-Robert_SC_Treasury_Other_Recon_2" xfId="713"/>
    <cellStyle name="_08_IBM_E.51 Credit Impairment testing-Robert_SC_Treasury_Other_Recon_3" xfId="714"/>
    <cellStyle name="_08_IBM_E.51 Credit Impairment testing-Robert_SC_Treasury_Other_Reconciliation" xfId="715"/>
    <cellStyle name="_08_IBM_E.51 Credit Impairment testing-Robert_SC_Treasury_Other_Reconciliation_1" xfId="716"/>
    <cellStyle name="_08_IBM_E.51 Credit Impairment testing-Robert_Sheet1" xfId="717"/>
    <cellStyle name="_08_IBM_E.51 Credit Impairment testing-Robert_Sheet1_1" xfId="718"/>
    <cellStyle name="_08_IBM_H.4 - H.5 - Intercompany reconciliation_centralised_Poo to review" xfId="719"/>
    <cellStyle name="_08_IBM_H.4 - H.5 - Intercompany reconciliation_centralised_Poo to review_(26) Oct-09 (AL)" xfId="720"/>
    <cellStyle name="_08_IBM_H.4 - H.5 - Intercompany reconciliation_centralised_Poo to review_(26) Oct-09 (AL)_IBM_Grouped(2)" xfId="721"/>
    <cellStyle name="_08_IBM_H.4 - H.5 - Intercompany reconciliation_centralised_Poo to review_(26) Oct-09 (AL)_IBM_Grouped(2)_Recon" xfId="722"/>
    <cellStyle name="_08_IBM_H.4 - H.5 - Intercompany reconciliation_centralised_Poo to review_(26) Oct-09 (AL)_IBM_Grouped(2)_Recon to Segmental Report" xfId="723"/>
    <cellStyle name="_08_IBM_H.4 - H.5 - Intercompany reconciliation_centralised_Poo to review_(26) Oct-09 (AL)_IBM_Grouped(2)_Recon_1" xfId="724"/>
    <cellStyle name="_08_IBM_H.4 - H.5 - Intercompany reconciliation_centralised_Poo to review_(26) Oct-09 (AL)_IBM_Grouped(2)_Recon_2" xfId="725"/>
    <cellStyle name="_08_IBM_H.4 - H.5 - Intercompany reconciliation_centralised_Poo to review_(26) Oct-09 (AL)_IBM_Grouped(2)_Recon_3" xfId="726"/>
    <cellStyle name="_08_IBM_H.4 - H.5 - Intercompany reconciliation_centralised_Poo to review_(26) Oct-09 (AL)_IBM_Grouped(2)_Recon_4" xfId="727"/>
    <cellStyle name="_08_IBM_H.4 - H.5 - Intercompany reconciliation_centralised_Poo to review_(26) Oct-09 (AL)_IBM_Grouped(2)_Reconciliation" xfId="728"/>
    <cellStyle name="_08_IBM_H.4 - H.5 - Intercompany reconciliation_centralised_Poo to review_(26) Oct-09 (AL)_IBM_Grouped(2)_Reconciliation_1" xfId="729"/>
    <cellStyle name="_08_IBM_H.4 - H.5 - Intercompany reconciliation_centralised_Poo to review_(26) Oct-09 (AL)_IBM_Grouped(2)_Reconciliation_2" xfId="730"/>
    <cellStyle name="_08_IBM_H.4 - H.5 - Intercompany reconciliation_centralised_Poo to review_(26) Oct-09 (AL)_IBM_Grouped(2)_Reconciliation_3" xfId="731"/>
    <cellStyle name="_08_IBM_H.4 - H.5 - Intercompany reconciliation_centralised_Poo to review_(26) Oct-09 (AL)_Recon" xfId="732"/>
    <cellStyle name="_08_IBM_H.4 - H.5 - Intercompany reconciliation_centralised_Poo to review_(26) Oct-09 (AL)_Recon W1" xfId="733"/>
    <cellStyle name="_08_IBM_H.4 - H.5 - Intercompany reconciliation_centralised_Poo to review_(26) Oct-09 (AL)_Recon_1" xfId="734"/>
    <cellStyle name="_08_IBM_H.4 - H.5 - Intercompany reconciliation_centralised_Poo to review_(26) Oct-09 (AL)_Recon_2" xfId="735"/>
    <cellStyle name="_08_IBM_H.4 - H.5 - Intercompany reconciliation_centralised_Poo to review_(26) Oct-09 (AL)_Recon_3" xfId="736"/>
    <cellStyle name="_08_IBM_H.4 - H.5 - Intercompany reconciliation_centralised_Poo to review_(26) Oct-09 (AL)_Reconciliation" xfId="737"/>
    <cellStyle name="_08_IBM_H.4 - H.5 - Intercompany reconciliation_centralised_Poo to review_(26) Oct-09 (AL)_Reconciliation_1" xfId="738"/>
    <cellStyle name="_08_IBM_H.4 - H.5 - Intercompany reconciliation_centralised_Poo to review_(26) Oct-09 (AL)_Reconciliation_2" xfId="739"/>
    <cellStyle name="_08_IBM_H.4 - H.5 - Intercompany reconciliation_centralised_Poo to review_(26) Oct-09 (AL)_Reconciliation_3" xfId="740"/>
    <cellStyle name="_08_IBM_H.4 - H.5 - Intercompany reconciliation_centralised_Poo to review_(27) Nov-09 (AL)" xfId="741"/>
    <cellStyle name="_08_IBM_H.4 - H.5 - Intercompany reconciliation_centralised_Poo to review_(27) Nov-09 (AL)_IBM_Grouped(2)" xfId="742"/>
    <cellStyle name="_08_IBM_H.4 - H.5 - Intercompany reconciliation_centralised_Poo to review_(27) Nov-09 (AL)_IBM_Grouped(2)_Recon" xfId="743"/>
    <cellStyle name="_08_IBM_H.4 - H.5 - Intercompany reconciliation_centralised_Poo to review_(27) Nov-09 (AL)_IBM_Grouped(2)_Recon to Segmental Report" xfId="744"/>
    <cellStyle name="_08_IBM_H.4 - H.5 - Intercompany reconciliation_centralised_Poo to review_(27) Nov-09 (AL)_IBM_Grouped(2)_Recon_1" xfId="745"/>
    <cellStyle name="_08_IBM_H.4 - H.5 - Intercompany reconciliation_centralised_Poo to review_(27) Nov-09 (AL)_IBM_Grouped(2)_Recon_2" xfId="746"/>
    <cellStyle name="_08_IBM_H.4 - H.5 - Intercompany reconciliation_centralised_Poo to review_(27) Nov-09 (AL)_IBM_Grouped(2)_Recon_3" xfId="747"/>
    <cellStyle name="_08_IBM_H.4 - H.5 - Intercompany reconciliation_centralised_Poo to review_(27) Nov-09 (AL)_IBM_Grouped(2)_Recon_4" xfId="748"/>
    <cellStyle name="_08_IBM_H.4 - H.5 - Intercompany reconciliation_centralised_Poo to review_(27) Nov-09 (AL)_IBM_Grouped(2)_Reconciliation" xfId="749"/>
    <cellStyle name="_08_IBM_H.4 - H.5 - Intercompany reconciliation_centralised_Poo to review_(27) Nov-09 (AL)_IBM_Grouped(2)_Reconciliation_1" xfId="750"/>
    <cellStyle name="_08_IBM_H.4 - H.5 - Intercompany reconciliation_centralised_Poo to review_(27) Nov-09 (AL)_IBM_Grouped(2)_Reconciliation_2" xfId="751"/>
    <cellStyle name="_08_IBM_H.4 - H.5 - Intercompany reconciliation_centralised_Poo to review_(27) Nov-09 (AL)_IBM_Grouped(2)_Reconciliation_3" xfId="752"/>
    <cellStyle name="_08_IBM_H.4 - H.5 - Intercompany reconciliation_centralised_Poo to review_(27) Nov-09 (AL)_Recon" xfId="753"/>
    <cellStyle name="_08_IBM_H.4 - H.5 - Intercompany reconciliation_centralised_Poo to review_(27) Nov-09 (AL)_Recon W1" xfId="754"/>
    <cellStyle name="_08_IBM_H.4 - H.5 - Intercompany reconciliation_centralised_Poo to review_(27) Nov-09 (AL)_Recon_1" xfId="755"/>
    <cellStyle name="_08_IBM_H.4 - H.5 - Intercompany reconciliation_centralised_Poo to review_(27) Nov-09 (AL)_Recon_2" xfId="756"/>
    <cellStyle name="_08_IBM_H.4 - H.5 - Intercompany reconciliation_centralised_Poo to review_(27) Nov-09 (AL)_Recon_3" xfId="757"/>
    <cellStyle name="_08_IBM_H.4 - H.5 - Intercompany reconciliation_centralised_Poo to review_(27) Nov-09 (AL)_Reconciliation" xfId="758"/>
    <cellStyle name="_08_IBM_H.4 - H.5 - Intercompany reconciliation_centralised_Poo to review_(27) Nov-09 (AL)_Reconciliation_1" xfId="759"/>
    <cellStyle name="_08_IBM_H.4 - H.5 - Intercompany reconciliation_centralised_Poo to review_(27) Nov-09 (AL)_Reconciliation_2" xfId="760"/>
    <cellStyle name="_08_IBM_H.4 - H.5 - Intercompany reconciliation_centralised_Poo to review_(27) Nov-09 (AL)_Reconciliation_3" xfId="761"/>
    <cellStyle name="_08_IBM_H.4 - H.5 - Intercompany reconciliation_centralised_Poo to review_31.12.09 Mauritius-USD based ledger - Final1" xfId="762"/>
    <cellStyle name="_08_IBM_H.4 - H.5 - Intercompany reconciliation_centralised_Poo to review_Book1 (4)" xfId="763"/>
    <cellStyle name="_08_IBM_H.4 - H.5 - Intercompany reconciliation_centralised_Poo to review_Book4" xfId="764"/>
    <cellStyle name="_08_IBM_H.4 - H.5 - Intercompany reconciliation_centralised_Poo to review_Book4_Recon" xfId="765"/>
    <cellStyle name="_08_IBM_H.4 - H.5 - Intercompany reconciliation_centralised_Poo to review_Book4_Recon W1" xfId="766"/>
    <cellStyle name="_08_IBM_H.4 - H.5 - Intercompany reconciliation_centralised_Poo to review_Book4_Recon_1" xfId="767"/>
    <cellStyle name="_08_IBM_H.4 - H.5 - Intercompany reconciliation_centralised_Poo to review_Book4_Recon_2" xfId="768"/>
    <cellStyle name="_08_IBM_H.4 - H.5 - Intercompany reconciliation_centralised_Poo to review_Book4_Recon_3" xfId="769"/>
    <cellStyle name="_08_IBM_H.4 - H.5 - Intercompany reconciliation_centralised_Poo to review_Book4_Reconciliation" xfId="770"/>
    <cellStyle name="_08_IBM_H.4 - H.5 - Intercompany reconciliation_centralised_Poo to review_Book4_Reconciliation_1" xfId="771"/>
    <cellStyle name="_08_IBM_H.4 - H.5 - Intercompany reconciliation_centralised_Poo to review_Book4_Reconciliation_2" xfId="772"/>
    <cellStyle name="_08_IBM_H.4 - H.5 - Intercompany reconciliation_centralised_Poo to review_Book4_Reconciliation_3" xfId="773"/>
    <cellStyle name="_08_IBM_H.4 - H.5 - Intercompany reconciliation_centralised_Poo to review_capital adequacy September 2009" xfId="774"/>
    <cellStyle name="_08_IBM_H.4 - H.5 - Intercompany reconciliation_centralised_Poo to review_capital adequacy September 2009_IBM_Grouped(2)" xfId="775"/>
    <cellStyle name="_08_IBM_H.4 - H.5 - Intercompany reconciliation_centralised_Poo to review_capital adequacy September 2009_IBM_Grouped(2)_Recon" xfId="776"/>
    <cellStyle name="_08_IBM_H.4 - H.5 - Intercompany reconciliation_centralised_Poo to review_capital adequacy September 2009_IBM_Grouped(2)_Recon to Segmental Report" xfId="777"/>
    <cellStyle name="_08_IBM_H.4 - H.5 - Intercompany reconciliation_centralised_Poo to review_capital adequacy September 2009_IBM_Grouped(2)_Recon_1" xfId="778"/>
    <cellStyle name="_08_IBM_H.4 - H.5 - Intercompany reconciliation_centralised_Poo to review_capital adequacy September 2009_IBM_Grouped(2)_Recon_2" xfId="779"/>
    <cellStyle name="_08_IBM_H.4 - H.5 - Intercompany reconciliation_centralised_Poo to review_capital adequacy September 2009_IBM_Grouped(2)_Recon_3" xfId="780"/>
    <cellStyle name="_08_IBM_H.4 - H.5 - Intercompany reconciliation_centralised_Poo to review_capital adequacy September 2009_IBM_Grouped(2)_Recon_4" xfId="781"/>
    <cellStyle name="_08_IBM_H.4 - H.5 - Intercompany reconciliation_centralised_Poo to review_capital adequacy September 2009_IBM_Grouped(2)_Reconciliation" xfId="782"/>
    <cellStyle name="_08_IBM_H.4 - H.5 - Intercompany reconciliation_centralised_Poo to review_capital adequacy September 2009_IBM_Grouped(2)_Reconciliation_1" xfId="783"/>
    <cellStyle name="_08_IBM_H.4 - H.5 - Intercompany reconciliation_centralised_Poo to review_capital adequacy September 2009_IBM_Grouped(2)_Reconciliation_2" xfId="784"/>
    <cellStyle name="_08_IBM_H.4 - H.5 - Intercompany reconciliation_centralised_Poo to review_capital adequacy September 2009_IBM_Grouped(2)_Reconciliation_3" xfId="785"/>
    <cellStyle name="_08_IBM_H.4 - H.5 - Intercompany reconciliation_centralised_Poo to review_capital adequacy September 2009_Recon" xfId="786"/>
    <cellStyle name="_08_IBM_H.4 - H.5 - Intercompany reconciliation_centralised_Poo to review_capital adequacy September 2009_Recon W1" xfId="787"/>
    <cellStyle name="_08_IBM_H.4 - H.5 - Intercompany reconciliation_centralised_Poo to review_capital adequacy September 2009_Recon_1" xfId="788"/>
    <cellStyle name="_08_IBM_H.4 - H.5 - Intercompany reconciliation_centralised_Poo to review_capital adequacy September 2009_Recon_2" xfId="789"/>
    <cellStyle name="_08_IBM_H.4 - H.5 - Intercompany reconciliation_centralised_Poo to review_capital adequacy September 2009_Recon_3" xfId="790"/>
    <cellStyle name="_08_IBM_H.4 - H.5 - Intercompany reconciliation_centralised_Poo to review_capital adequacy September 2009_Reconciliation" xfId="791"/>
    <cellStyle name="_08_IBM_H.4 - H.5 - Intercompany reconciliation_centralised_Poo to review_capital adequacy September 2009_Reconciliation_1" xfId="792"/>
    <cellStyle name="_08_IBM_H.4 - H.5 - Intercompany reconciliation_centralised_Poo to review_capital adequacy September 2009_Reconciliation_2" xfId="793"/>
    <cellStyle name="_08_IBM_H.4 - H.5 - Intercompany reconciliation_centralised_Poo to review_capital adequacy September 2009_Reconciliation_3" xfId="794"/>
    <cellStyle name="_08_IBM_H.4 - H.5 - Intercompany reconciliation_centralised_Poo to review_Copy of Mauritius-USD based ledger" xfId="795"/>
    <cellStyle name="_08_IBM_H.4 - H.5 - Intercompany reconciliation_centralised_Poo to review_Copy of Mauritius-USD based ledger_Recon" xfId="796"/>
    <cellStyle name="_08_IBM_H.4 - H.5 - Intercompany reconciliation_centralised_Poo to review_Copy of Mauritius-USD based ledger_Recon W1" xfId="797"/>
    <cellStyle name="_08_IBM_H.4 - H.5 - Intercompany reconciliation_centralised_Poo to review_Copy of Mauritius-USD based ledger_Recon_1" xfId="798"/>
    <cellStyle name="_08_IBM_H.4 - H.5 - Intercompany reconciliation_centralised_Poo to review_Copy of Mauritius-USD based ledger_Recon_2" xfId="799"/>
    <cellStyle name="_08_IBM_H.4 - H.5 - Intercompany reconciliation_centralised_Poo to review_Copy of Mauritius-USD based ledger_Recon_3" xfId="800"/>
    <cellStyle name="_08_IBM_H.4 - H.5 - Intercompany reconciliation_centralised_Poo to review_Copy of Mauritius-USD based ledger_Reconciliation" xfId="801"/>
    <cellStyle name="_08_IBM_H.4 - H.5 - Intercompany reconciliation_centralised_Poo to review_Copy of Mauritius-USD based ledger_Reconciliation_1" xfId="802"/>
    <cellStyle name="_08_IBM_H.4 - H.5 - Intercompany reconciliation_centralised_Poo to review_Copy of Mauritius-USD based ledger_Reconciliation_2" xfId="803"/>
    <cellStyle name="_08_IBM_H.4 - H.5 - Intercompany reconciliation_centralised_Poo to review_Copy of Mauritius-USD based ledger_Reconciliation_3" xfId="804"/>
    <cellStyle name="_08_IBM_H.4 - H.5 - Intercompany reconciliation_centralised_Poo to review_Fixed Assets Register 11 Feb10" xfId="805"/>
    <cellStyle name="_08_IBM_H.4 - H.5 - Intercompany reconciliation_centralised_Poo to review_Fixed Assets Register 11 Feb10_(19) Loan Feb-11(Feb-11 figures)" xfId="806"/>
    <cellStyle name="_08_IBM_H.4 - H.5 - Intercompany reconciliation_centralised_Poo to review_Fixed Assets Register 12 Mar10.xls" xfId="807"/>
    <cellStyle name="_08_IBM_H.4 - H.5 - Intercompany reconciliation_centralised_Poo to review_Fixed Assets Register 12 Mar10.xls_(19) Loan Feb-11(Feb-11 figures)" xfId="808"/>
    <cellStyle name="_08_IBM_H.4 - H.5 - Intercompany reconciliation_centralised_Poo to review_IBM Input Sheet 31.03.2010 v0.4" xfId="809"/>
    <cellStyle name="_08_IBM_H.4 - H.5 - Intercompany reconciliation_centralised_Poo to review_IBM Input Sheet 31.03.2010 v0.4_(19) Loan Feb-11(Feb-11 figures)" xfId="810"/>
    <cellStyle name="_08_IBM_H.4 - H.5 - Intercompany reconciliation_centralised_Poo to review_IBM_Grouped(2)" xfId="811"/>
    <cellStyle name="_08_IBM_H.4 - H.5 - Intercompany reconciliation_centralised_Poo to review_IBM_Grouped(2)_Recon" xfId="812"/>
    <cellStyle name="_08_IBM_H.4 - H.5 - Intercompany reconciliation_centralised_Poo to review_IBM_Grouped(2)_Recon W1" xfId="813"/>
    <cellStyle name="_08_IBM_H.4 - H.5 - Intercompany reconciliation_centralised_Poo to review_IBM_Grouped(2)_Recon_1" xfId="814"/>
    <cellStyle name="_08_IBM_H.4 - H.5 - Intercompany reconciliation_centralised_Poo to review_IBM_Grouped(2)_Recon_2" xfId="815"/>
    <cellStyle name="_08_IBM_H.4 - H.5 - Intercompany reconciliation_centralised_Poo to review_IBM_Grouped(2)_Recon_3" xfId="816"/>
    <cellStyle name="_08_IBM_H.4 - H.5 - Intercompany reconciliation_centralised_Poo to review_IBM_Grouped(2)_Reconciliation" xfId="817"/>
    <cellStyle name="_08_IBM_H.4 - H.5 - Intercompany reconciliation_centralised_Poo to review_IBM_Grouped(2)_Reconciliation_1" xfId="818"/>
    <cellStyle name="_08_IBM_H.4 - H.5 - Intercompany reconciliation_centralised_Poo to review_IBM_Grouped(2)_Reconciliation_2" xfId="819"/>
    <cellStyle name="_08_IBM_H.4 - H.5 - Intercompany reconciliation_centralised_Poo to review_IBM_Grouped(2)_Reconciliation_3" xfId="820"/>
    <cellStyle name="_08_IBM_H.4 - H.5 - Intercompany reconciliation_centralised_Poo to review_IBM_Grouped_USD" xfId="821"/>
    <cellStyle name="_08_IBM_H.4 - H.5 - Intercompany reconciliation_centralised_Poo to review_IBM_Grouped_USD_Recon" xfId="822"/>
    <cellStyle name="_08_IBM_H.4 - H.5 - Intercompany reconciliation_centralised_Poo to review_IBM_Grouped_USD_Recon W1" xfId="823"/>
    <cellStyle name="_08_IBM_H.4 - H.5 - Intercompany reconciliation_centralised_Poo to review_IBM_Grouped_USD_Recon_1" xfId="824"/>
    <cellStyle name="_08_IBM_H.4 - H.5 - Intercompany reconciliation_centralised_Poo to review_IBM_Grouped_USD_Recon_2" xfId="825"/>
    <cellStyle name="_08_IBM_H.4 - H.5 - Intercompany reconciliation_centralised_Poo to review_IBM_Grouped_USD_Recon_3" xfId="826"/>
    <cellStyle name="_08_IBM_H.4 - H.5 - Intercompany reconciliation_centralised_Poo to review_IBM_Grouped_USD_Reconciliation" xfId="827"/>
    <cellStyle name="_08_IBM_H.4 - H.5 - Intercompany reconciliation_centralised_Poo to review_IBM_Grouped_USD_Reconciliation_1" xfId="828"/>
    <cellStyle name="_08_IBM_H.4 - H.5 - Intercompany reconciliation_centralised_Poo to review_IBM_Grouped_USD_Reconciliation_2" xfId="829"/>
    <cellStyle name="_08_IBM_H.4 - H.5 - Intercompany reconciliation_centralised_Poo to review_IBM_Grouped_USD_Reconciliation_3" xfId="830"/>
    <cellStyle name="_08_IBM_H.4 - H.5 - Intercompany reconciliation_centralised_Poo to review_IBM_Grouped_ZAR" xfId="831"/>
    <cellStyle name="_08_IBM_H.4 - H.5 - Intercompany reconciliation_centralised_Poo to review_IBM_Grouped_ZAR_Recon" xfId="832"/>
    <cellStyle name="_08_IBM_H.4 - H.5 - Intercompany reconciliation_centralised_Poo to review_IBM_Grouped_ZAR_Recon W1" xfId="833"/>
    <cellStyle name="_08_IBM_H.4 - H.5 - Intercompany reconciliation_centralised_Poo to review_IBM_Grouped_ZAR_Recon_1" xfId="834"/>
    <cellStyle name="_08_IBM_H.4 - H.5 - Intercompany reconciliation_centralised_Poo to review_IBM_Grouped_ZAR_Recon_2" xfId="835"/>
    <cellStyle name="_08_IBM_H.4 - H.5 - Intercompany reconciliation_centralised_Poo to review_IBM_Grouped_ZAR_Recon_3" xfId="836"/>
    <cellStyle name="_08_IBM_H.4 - H.5 - Intercompany reconciliation_centralised_Poo to review_IBM_Grouped_ZAR_Reconciliation" xfId="837"/>
    <cellStyle name="_08_IBM_H.4 - H.5 - Intercompany reconciliation_centralised_Poo to review_IBM_Grouped_ZAR_Reconciliation_1" xfId="838"/>
    <cellStyle name="_08_IBM_H.4 - H.5 - Intercompany reconciliation_centralised_Poo to review_IBM_Grouped_ZAR_Reconciliation_2" xfId="839"/>
    <cellStyle name="_08_IBM_H.4 - H.5 - Intercompany reconciliation_centralised_Poo to review_IBM_Grouped_ZAR_Reconciliation_3" xfId="840"/>
    <cellStyle name="_08_IBM_H.4 - H.5 - Intercompany reconciliation_centralised_Poo to review_Liquidity and repricing" xfId="841"/>
    <cellStyle name="_08_IBM_H.4 - H.5 - Intercompany reconciliation_centralised_Poo to review_Liquidity and repricing_IBM_Grouped(2)" xfId="842"/>
    <cellStyle name="_08_IBM_H.4 - H.5 - Intercompany reconciliation_centralised_Poo to review_Liquidity and repricing_IBM_Grouped(2)_Recon" xfId="843"/>
    <cellStyle name="_08_IBM_H.4 - H.5 - Intercompany reconciliation_centralised_Poo to review_Liquidity and repricing_IBM_Grouped(2)_Recon to Segmental Report" xfId="844"/>
    <cellStyle name="_08_IBM_H.4 - H.5 - Intercompany reconciliation_centralised_Poo to review_Liquidity and repricing_IBM_Grouped(2)_Recon_1" xfId="845"/>
    <cellStyle name="_08_IBM_H.4 - H.5 - Intercompany reconciliation_centralised_Poo to review_Liquidity and repricing_IBM_Grouped(2)_Recon_2" xfId="846"/>
    <cellStyle name="_08_IBM_H.4 - H.5 - Intercompany reconciliation_centralised_Poo to review_Liquidity and repricing_IBM_Grouped(2)_Recon_3" xfId="847"/>
    <cellStyle name="_08_IBM_H.4 - H.5 - Intercompany reconciliation_centralised_Poo to review_Liquidity and repricing_IBM_Grouped(2)_Recon_4" xfId="848"/>
    <cellStyle name="_08_IBM_H.4 - H.5 - Intercompany reconciliation_centralised_Poo to review_Liquidity and repricing_IBM_Grouped(2)_Reconciliation" xfId="849"/>
    <cellStyle name="_08_IBM_H.4 - H.5 - Intercompany reconciliation_centralised_Poo to review_Liquidity and repricing_IBM_Grouped(2)_Reconciliation_1" xfId="850"/>
    <cellStyle name="_08_IBM_H.4 - H.5 - Intercompany reconciliation_centralised_Poo to review_Liquidity and repricing_IBM_Grouped(2)_Reconciliation_2" xfId="851"/>
    <cellStyle name="_08_IBM_H.4 - H.5 - Intercompany reconciliation_centralised_Poo to review_Liquidity and repricing_IBM_Grouped(2)_Reconciliation_3" xfId="852"/>
    <cellStyle name="_08_IBM_H.4 - H.5 - Intercompany reconciliation_centralised_Poo to review_Liquidity and repricing_Recon" xfId="853"/>
    <cellStyle name="_08_IBM_H.4 - H.5 - Intercompany reconciliation_centralised_Poo to review_Liquidity and repricing_Recon W1" xfId="854"/>
    <cellStyle name="_08_IBM_H.4 - H.5 - Intercompany reconciliation_centralised_Poo to review_Liquidity and repricing_Recon_1" xfId="855"/>
    <cellStyle name="_08_IBM_H.4 - H.5 - Intercompany reconciliation_centralised_Poo to review_Liquidity and repricing_Recon_2" xfId="856"/>
    <cellStyle name="_08_IBM_H.4 - H.5 - Intercompany reconciliation_centralised_Poo to review_Liquidity and repricing_Recon_3" xfId="857"/>
    <cellStyle name="_08_IBM_H.4 - H.5 - Intercompany reconciliation_centralised_Poo to review_Liquidity and repricing_Reconciliation" xfId="858"/>
    <cellStyle name="_08_IBM_H.4 - H.5 - Intercompany reconciliation_centralised_Poo to review_Liquidity and repricing_Reconciliation_1" xfId="859"/>
    <cellStyle name="_08_IBM_H.4 - H.5 - Intercompany reconciliation_centralised_Poo to review_Liquidity and repricing_Reconciliation_2" xfId="860"/>
    <cellStyle name="_08_IBM_H.4 - H.5 - Intercompany reconciliation_centralised_Poo to review_Liquidity and repricing_Reconciliation_3" xfId="861"/>
    <cellStyle name="_08_IBM_H.4 - H.5 - Intercompany reconciliation_centralised_Poo to review_MUR position" xfId="862"/>
    <cellStyle name="_08_IBM_H.4 - H.5 - Intercompany reconciliation_centralised_Poo to review_NOP 2010 01 31 USD BASED" xfId="863"/>
    <cellStyle name="_08_IBM_H.4 - H.5 - Intercompany reconciliation_centralised_Poo to review_NOP 2010 01 31 USD BASED_Report Finance" xfId="864"/>
    <cellStyle name="_08_IBM_H.4 - H.5 - Intercompany reconciliation_centralised_Poo to review_NOP 2010 02 28 USD BASED Final" xfId="865"/>
    <cellStyle name="_08_IBM_H.4 - H.5 - Intercompany reconciliation_centralised_Poo to review_NOP 2010 02 28 USD BASED Final_Report Finance" xfId="866"/>
    <cellStyle name="_08_IBM_H.4 - H.5 - Intercompany reconciliation_centralised_Poo to review_NOP 2010 03 31 USD BASEDrevised" xfId="867"/>
    <cellStyle name="_08_IBM_H.4 - H.5 - Intercompany reconciliation_centralised_Poo to review_NOP 2010 03 31 USD BASEDrevised_Report Finance" xfId="868"/>
    <cellStyle name="_08_IBM_H.4 - H.5 - Intercompany reconciliation_centralised_Poo to review_NOP 2010 04 30" xfId="869"/>
    <cellStyle name="_08_IBM_H.4 - H.5 - Intercompany reconciliation_centralised_Poo to review_NOP 2010 04 30_Recon" xfId="870"/>
    <cellStyle name="_08_IBM_H.4 - H.5 - Intercompany reconciliation_centralised_Poo to review_NOP 2010 04 30_Recon W1" xfId="871"/>
    <cellStyle name="_08_IBM_H.4 - H.5 - Intercompany reconciliation_centralised_Poo to review_NOP 2010 04 30_Recon_1" xfId="872"/>
    <cellStyle name="_08_IBM_H.4 - H.5 - Intercompany reconciliation_centralised_Poo to review_NOP 2010 04 30_Recon_2" xfId="873"/>
    <cellStyle name="_08_IBM_H.4 - H.5 - Intercompany reconciliation_centralised_Poo to review_NOP 2010 04 30_Recon_3" xfId="874"/>
    <cellStyle name="_08_IBM_H.4 - H.5 - Intercompany reconciliation_centralised_Poo to review_NOP 2010 04 30_Reconciliation" xfId="875"/>
    <cellStyle name="_08_IBM_H.4 - H.5 - Intercompany reconciliation_centralised_Poo to review_NOP 2010 04 30_Reconciliation_1" xfId="876"/>
    <cellStyle name="_08_IBM_H.4 - H.5 - Intercompany reconciliation_centralised_Poo to review_NOP 2010 04 30_Reconciliation_2" xfId="877"/>
    <cellStyle name="_08_IBM_H.4 - H.5 - Intercompany reconciliation_centralised_Poo to review_NOP 2010 04 30_Reconciliation_3" xfId="878"/>
    <cellStyle name="_08_IBM_H.4 - H.5 - Intercompany reconciliation_centralised_Poo to review_NOP 2010 04 30_Report Finance" xfId="879"/>
    <cellStyle name="_08_IBM_H.4 - H.5 - Intercompany reconciliation_centralised_Poo to review_ORIGINAL NOP 2009 12 31 USD BASED" xfId="880"/>
    <cellStyle name="_08_IBM_H.4 - H.5 - Intercompany reconciliation_centralised_Poo to review_ORIGINAL NOP 2009 12 31 USD BASED_Report Finance" xfId="881"/>
    <cellStyle name="_08_IBM_H.4 - H.5 - Intercompany reconciliation_centralised_Poo to review_Recon" xfId="882"/>
    <cellStyle name="_08_IBM_H.4 - H.5 - Intercompany reconciliation_centralised_Poo to review_Recon W1" xfId="883"/>
    <cellStyle name="_08_IBM_H.4 - H.5 - Intercompany reconciliation_centralised_Poo to review_Recon_1" xfId="884"/>
    <cellStyle name="_08_IBM_H.4 - H.5 - Intercompany reconciliation_centralised_Poo to review_Recon_2" xfId="885"/>
    <cellStyle name="_08_IBM_H.4 - H.5 - Intercompany reconciliation_centralised_Poo to review_Recon_3" xfId="886"/>
    <cellStyle name="_08_IBM_H.4 - H.5 - Intercompany reconciliation_centralised_Poo to review_Reconciliation" xfId="887"/>
    <cellStyle name="_08_IBM_H.4 - H.5 - Intercompany reconciliation_centralised_Poo to review_Reconciliation_1" xfId="888"/>
    <cellStyle name="_08_IBM_H.4 - H.5 - Intercompany reconciliation_centralised_Poo to review_Reconciliation_2" xfId="889"/>
    <cellStyle name="_08_IBM_H.4 - H.5 - Intercompany reconciliation_centralised_Poo to review_Reconciliation_3" xfId="890"/>
    <cellStyle name="_08_IBM_H.4 - H.5 - Intercompany reconciliation_centralised_Poo to review_Report Finance" xfId="891"/>
    <cellStyle name="_08_IBM_H.4 - H.5 - Intercompany reconciliation_centralised_Poo to review_SC_Treasury_Other" xfId="892"/>
    <cellStyle name="_08_IBM_H.4 - H.5 - Intercompany reconciliation_centralised_Poo to review_SC_Treasury_Other_Recon" xfId="893"/>
    <cellStyle name="_08_IBM_H.4 - H.5 - Intercompany reconciliation_centralised_Poo to review_SC_Treasury_Other_Recon_1" xfId="894"/>
    <cellStyle name="_08_IBM_H.4 - H.5 - Intercompany reconciliation_centralised_Poo to review_SC_Treasury_Other_Recon_2" xfId="895"/>
    <cellStyle name="_08_IBM_H.4 - H.5 - Intercompany reconciliation_centralised_Poo to review_SC_Treasury_Other_Recon_3" xfId="896"/>
    <cellStyle name="_08_IBM_H.4 - H.5 - Intercompany reconciliation_centralised_Poo to review_SC_Treasury_Other_Reconciliation" xfId="897"/>
    <cellStyle name="_08_IBM_H.4 - H.5 - Intercompany reconciliation_centralised_Poo to review_SC_Treasury_Other_Reconciliation_1" xfId="898"/>
    <cellStyle name="_08_IBM_H.4 - H.5 - Intercompany reconciliation_centralised_Poo to review_Sheet1" xfId="899"/>
    <cellStyle name="_08_IBM_H.4 - H.5 - Intercompany reconciliation_centralised_Poo to review_Sheet1_1" xfId="900"/>
    <cellStyle name="_08_IBM_H.4_Interdiv reconciliation_centralised" xfId="901"/>
    <cellStyle name="_08_IBM_H.4_Interdiv reconciliation_centralised_(26) Oct-09 (AL)" xfId="902"/>
    <cellStyle name="_08_IBM_H.4_Interdiv reconciliation_centralised_(26) Oct-09 (AL)_IBM_Grouped(2)" xfId="903"/>
    <cellStyle name="_08_IBM_H.4_Interdiv reconciliation_centralised_(26) Oct-09 (AL)_IBM_Grouped(2)_Recon" xfId="904"/>
    <cellStyle name="_08_IBM_H.4_Interdiv reconciliation_centralised_(26) Oct-09 (AL)_IBM_Grouped(2)_Recon to Segmental Report" xfId="905"/>
    <cellStyle name="_08_IBM_H.4_Interdiv reconciliation_centralised_(26) Oct-09 (AL)_IBM_Grouped(2)_Recon_1" xfId="906"/>
    <cellStyle name="_08_IBM_H.4_Interdiv reconciliation_centralised_(26) Oct-09 (AL)_IBM_Grouped(2)_Recon_2" xfId="907"/>
    <cellStyle name="_08_IBM_H.4_Interdiv reconciliation_centralised_(26) Oct-09 (AL)_IBM_Grouped(2)_Recon_3" xfId="908"/>
    <cellStyle name="_08_IBM_H.4_Interdiv reconciliation_centralised_(26) Oct-09 (AL)_IBM_Grouped(2)_Recon_4" xfId="909"/>
    <cellStyle name="_08_IBM_H.4_Interdiv reconciliation_centralised_(26) Oct-09 (AL)_IBM_Grouped(2)_Reconciliation" xfId="910"/>
    <cellStyle name="_08_IBM_H.4_Interdiv reconciliation_centralised_(26) Oct-09 (AL)_IBM_Grouped(2)_Reconciliation_1" xfId="911"/>
    <cellStyle name="_08_IBM_H.4_Interdiv reconciliation_centralised_(26) Oct-09 (AL)_IBM_Grouped(2)_Reconciliation_2" xfId="912"/>
    <cellStyle name="_08_IBM_H.4_Interdiv reconciliation_centralised_(26) Oct-09 (AL)_IBM_Grouped(2)_Reconciliation_3" xfId="913"/>
    <cellStyle name="_08_IBM_H.4_Interdiv reconciliation_centralised_(26) Oct-09 (AL)_Recon" xfId="914"/>
    <cellStyle name="_08_IBM_H.4_Interdiv reconciliation_centralised_(26) Oct-09 (AL)_Recon W1" xfId="915"/>
    <cellStyle name="_08_IBM_H.4_Interdiv reconciliation_centralised_(26) Oct-09 (AL)_Recon_1" xfId="916"/>
    <cellStyle name="_08_IBM_H.4_Interdiv reconciliation_centralised_(26) Oct-09 (AL)_Recon_2" xfId="917"/>
    <cellStyle name="_08_IBM_H.4_Interdiv reconciliation_centralised_(26) Oct-09 (AL)_Recon_3" xfId="918"/>
    <cellStyle name="_08_IBM_H.4_Interdiv reconciliation_centralised_(26) Oct-09 (AL)_Reconciliation" xfId="919"/>
    <cellStyle name="_08_IBM_H.4_Interdiv reconciliation_centralised_(26) Oct-09 (AL)_Reconciliation_1" xfId="920"/>
    <cellStyle name="_08_IBM_H.4_Interdiv reconciliation_centralised_(26) Oct-09 (AL)_Reconciliation_2" xfId="921"/>
    <cellStyle name="_08_IBM_H.4_Interdiv reconciliation_centralised_(26) Oct-09 (AL)_Reconciliation_3" xfId="922"/>
    <cellStyle name="_08_IBM_H.4_Interdiv reconciliation_centralised_(27) Nov-09 (AL)" xfId="923"/>
    <cellStyle name="_08_IBM_H.4_Interdiv reconciliation_centralised_(27) Nov-09 (AL)_IBM_Grouped(2)" xfId="924"/>
    <cellStyle name="_08_IBM_H.4_Interdiv reconciliation_centralised_(27) Nov-09 (AL)_IBM_Grouped(2)_Recon" xfId="925"/>
    <cellStyle name="_08_IBM_H.4_Interdiv reconciliation_centralised_(27) Nov-09 (AL)_IBM_Grouped(2)_Recon to Segmental Report" xfId="926"/>
    <cellStyle name="_08_IBM_H.4_Interdiv reconciliation_centralised_(27) Nov-09 (AL)_IBM_Grouped(2)_Recon_1" xfId="927"/>
    <cellStyle name="_08_IBM_H.4_Interdiv reconciliation_centralised_(27) Nov-09 (AL)_IBM_Grouped(2)_Recon_2" xfId="928"/>
    <cellStyle name="_08_IBM_H.4_Interdiv reconciliation_centralised_(27) Nov-09 (AL)_IBM_Grouped(2)_Recon_3" xfId="929"/>
    <cellStyle name="_08_IBM_H.4_Interdiv reconciliation_centralised_(27) Nov-09 (AL)_IBM_Grouped(2)_Recon_4" xfId="930"/>
    <cellStyle name="_08_IBM_H.4_Interdiv reconciliation_centralised_(27) Nov-09 (AL)_IBM_Grouped(2)_Reconciliation" xfId="931"/>
    <cellStyle name="_08_IBM_H.4_Interdiv reconciliation_centralised_(27) Nov-09 (AL)_IBM_Grouped(2)_Reconciliation_1" xfId="932"/>
    <cellStyle name="_08_IBM_H.4_Interdiv reconciliation_centralised_(27) Nov-09 (AL)_IBM_Grouped(2)_Reconciliation_2" xfId="933"/>
    <cellStyle name="_08_IBM_H.4_Interdiv reconciliation_centralised_(27) Nov-09 (AL)_IBM_Grouped(2)_Reconciliation_3" xfId="934"/>
    <cellStyle name="_08_IBM_H.4_Interdiv reconciliation_centralised_(27) Nov-09 (AL)_Recon" xfId="935"/>
    <cellStyle name="_08_IBM_H.4_Interdiv reconciliation_centralised_(27) Nov-09 (AL)_Recon W1" xfId="936"/>
    <cellStyle name="_08_IBM_H.4_Interdiv reconciliation_centralised_(27) Nov-09 (AL)_Recon_1" xfId="937"/>
    <cellStyle name="_08_IBM_H.4_Interdiv reconciliation_centralised_(27) Nov-09 (AL)_Recon_2" xfId="938"/>
    <cellStyle name="_08_IBM_H.4_Interdiv reconciliation_centralised_(27) Nov-09 (AL)_Recon_3" xfId="939"/>
    <cellStyle name="_08_IBM_H.4_Interdiv reconciliation_centralised_(27) Nov-09 (AL)_Reconciliation" xfId="940"/>
    <cellStyle name="_08_IBM_H.4_Interdiv reconciliation_centralised_(27) Nov-09 (AL)_Reconciliation_1" xfId="941"/>
    <cellStyle name="_08_IBM_H.4_Interdiv reconciliation_centralised_(27) Nov-09 (AL)_Reconciliation_2" xfId="942"/>
    <cellStyle name="_08_IBM_H.4_Interdiv reconciliation_centralised_(27) Nov-09 (AL)_Reconciliation_3" xfId="943"/>
    <cellStyle name="_08_IBM_H.4_Interdiv reconciliation_centralised_31.12.09 Mauritius-USD based ledger - Final1" xfId="944"/>
    <cellStyle name="_08_IBM_H.4_Interdiv reconciliation_centralised_Book1 (4)" xfId="945"/>
    <cellStyle name="_08_IBM_H.4_Interdiv reconciliation_centralised_Book4" xfId="946"/>
    <cellStyle name="_08_IBM_H.4_Interdiv reconciliation_centralised_Book4_Recon" xfId="947"/>
    <cellStyle name="_08_IBM_H.4_Interdiv reconciliation_centralised_Book4_Recon W1" xfId="948"/>
    <cellStyle name="_08_IBM_H.4_Interdiv reconciliation_centralised_Book4_Recon_1" xfId="949"/>
    <cellStyle name="_08_IBM_H.4_Interdiv reconciliation_centralised_Book4_Recon_2" xfId="950"/>
    <cellStyle name="_08_IBM_H.4_Interdiv reconciliation_centralised_Book4_Recon_3" xfId="951"/>
    <cellStyle name="_08_IBM_H.4_Interdiv reconciliation_centralised_Book4_Reconciliation" xfId="952"/>
    <cellStyle name="_08_IBM_H.4_Interdiv reconciliation_centralised_Book4_Reconciliation_1" xfId="953"/>
    <cellStyle name="_08_IBM_H.4_Interdiv reconciliation_centralised_Book4_Reconciliation_2" xfId="954"/>
    <cellStyle name="_08_IBM_H.4_Interdiv reconciliation_centralised_Book4_Reconciliation_3" xfId="955"/>
    <cellStyle name="_08_IBM_H.4_Interdiv reconciliation_centralised_capital adequacy September 2009" xfId="956"/>
    <cellStyle name="_08_IBM_H.4_Interdiv reconciliation_centralised_capital adequacy September 2009_IBM_Grouped(2)" xfId="957"/>
    <cellStyle name="_08_IBM_H.4_Interdiv reconciliation_centralised_capital adequacy September 2009_IBM_Grouped(2)_Recon" xfId="958"/>
    <cellStyle name="_08_IBM_H.4_Interdiv reconciliation_centralised_capital adequacy September 2009_IBM_Grouped(2)_Recon to Segmental Report" xfId="959"/>
    <cellStyle name="_08_IBM_H.4_Interdiv reconciliation_centralised_capital adequacy September 2009_IBM_Grouped(2)_Recon_1" xfId="960"/>
    <cellStyle name="_08_IBM_H.4_Interdiv reconciliation_centralised_capital adequacy September 2009_IBM_Grouped(2)_Recon_2" xfId="961"/>
    <cellStyle name="_08_IBM_H.4_Interdiv reconciliation_centralised_capital adequacy September 2009_IBM_Grouped(2)_Recon_3" xfId="962"/>
    <cellStyle name="_08_IBM_H.4_Interdiv reconciliation_centralised_capital adequacy September 2009_IBM_Grouped(2)_Recon_4" xfId="963"/>
    <cellStyle name="_08_IBM_H.4_Interdiv reconciliation_centralised_capital adequacy September 2009_IBM_Grouped(2)_Reconciliation" xfId="964"/>
    <cellStyle name="_08_IBM_H.4_Interdiv reconciliation_centralised_capital adequacy September 2009_IBM_Grouped(2)_Reconciliation_1" xfId="965"/>
    <cellStyle name="_08_IBM_H.4_Interdiv reconciliation_centralised_capital adequacy September 2009_IBM_Grouped(2)_Reconciliation_2" xfId="966"/>
    <cellStyle name="_08_IBM_H.4_Interdiv reconciliation_centralised_capital adequacy September 2009_IBM_Grouped(2)_Reconciliation_3" xfId="967"/>
    <cellStyle name="_08_IBM_H.4_Interdiv reconciliation_centralised_capital adequacy September 2009_Recon" xfId="968"/>
    <cellStyle name="_08_IBM_H.4_Interdiv reconciliation_centralised_capital adequacy September 2009_Recon W1" xfId="969"/>
    <cellStyle name="_08_IBM_H.4_Interdiv reconciliation_centralised_capital adequacy September 2009_Recon_1" xfId="970"/>
    <cellStyle name="_08_IBM_H.4_Interdiv reconciliation_centralised_capital adequacy September 2009_Recon_2" xfId="971"/>
    <cellStyle name="_08_IBM_H.4_Interdiv reconciliation_centralised_capital adequacy September 2009_Recon_3" xfId="972"/>
    <cellStyle name="_08_IBM_H.4_Interdiv reconciliation_centralised_capital adequacy September 2009_Reconciliation" xfId="973"/>
    <cellStyle name="_08_IBM_H.4_Interdiv reconciliation_centralised_capital adequacy September 2009_Reconciliation_1" xfId="974"/>
    <cellStyle name="_08_IBM_H.4_Interdiv reconciliation_centralised_capital adequacy September 2009_Reconciliation_2" xfId="975"/>
    <cellStyle name="_08_IBM_H.4_Interdiv reconciliation_centralised_capital adequacy September 2009_Reconciliation_3" xfId="976"/>
    <cellStyle name="_08_IBM_H.4_Interdiv reconciliation_centralised_Copy of Mauritius-USD based ledger" xfId="977"/>
    <cellStyle name="_08_IBM_H.4_Interdiv reconciliation_centralised_Copy of Mauritius-USD based ledger_Recon" xfId="978"/>
    <cellStyle name="_08_IBM_H.4_Interdiv reconciliation_centralised_Copy of Mauritius-USD based ledger_Recon W1" xfId="979"/>
    <cellStyle name="_08_IBM_H.4_Interdiv reconciliation_centralised_Copy of Mauritius-USD based ledger_Recon_1" xfId="980"/>
    <cellStyle name="_08_IBM_H.4_Interdiv reconciliation_centralised_Copy of Mauritius-USD based ledger_Recon_2" xfId="981"/>
    <cellStyle name="_08_IBM_H.4_Interdiv reconciliation_centralised_Copy of Mauritius-USD based ledger_Recon_3" xfId="982"/>
    <cellStyle name="_08_IBM_H.4_Interdiv reconciliation_centralised_Copy of Mauritius-USD based ledger_Reconciliation" xfId="983"/>
    <cellStyle name="_08_IBM_H.4_Interdiv reconciliation_centralised_Copy of Mauritius-USD based ledger_Reconciliation_1" xfId="984"/>
    <cellStyle name="_08_IBM_H.4_Interdiv reconciliation_centralised_Copy of Mauritius-USD based ledger_Reconciliation_2" xfId="985"/>
    <cellStyle name="_08_IBM_H.4_Interdiv reconciliation_centralised_Copy of Mauritius-USD based ledger_Reconciliation_3" xfId="986"/>
    <cellStyle name="_08_IBM_H.4_Interdiv reconciliation_centralised_Fixed Assets Register 11 Feb10" xfId="987"/>
    <cellStyle name="_08_IBM_H.4_Interdiv reconciliation_centralised_Fixed Assets Register 11 Feb10_(19) Loan Feb-11(Feb-11 figures)" xfId="988"/>
    <cellStyle name="_08_IBM_H.4_Interdiv reconciliation_centralised_Fixed Assets Register 12 Mar10.xls" xfId="989"/>
    <cellStyle name="_08_IBM_H.4_Interdiv reconciliation_centralised_Fixed Assets Register 12 Mar10.xls_(19) Loan Feb-11(Feb-11 figures)" xfId="990"/>
    <cellStyle name="_08_IBM_H.4_Interdiv reconciliation_centralised_IBM Input Sheet 31.03.2010 v0.4" xfId="991"/>
    <cellStyle name="_08_IBM_H.4_Interdiv reconciliation_centralised_IBM Input Sheet 31.03.2010 v0.4_(19) Loan Feb-11(Feb-11 figures)" xfId="992"/>
    <cellStyle name="_08_IBM_H.4_Interdiv reconciliation_centralised_IBM_Grouped(2)" xfId="993"/>
    <cellStyle name="_08_IBM_H.4_Interdiv reconciliation_centralised_IBM_Grouped(2)_Recon" xfId="994"/>
    <cellStyle name="_08_IBM_H.4_Interdiv reconciliation_centralised_IBM_Grouped(2)_Recon W1" xfId="995"/>
    <cellStyle name="_08_IBM_H.4_Interdiv reconciliation_centralised_IBM_Grouped(2)_Recon_1" xfId="996"/>
    <cellStyle name="_08_IBM_H.4_Interdiv reconciliation_centralised_IBM_Grouped(2)_Recon_2" xfId="997"/>
    <cellStyle name="_08_IBM_H.4_Interdiv reconciliation_centralised_IBM_Grouped(2)_Recon_3" xfId="998"/>
    <cellStyle name="_08_IBM_H.4_Interdiv reconciliation_centralised_IBM_Grouped(2)_Reconciliation" xfId="999"/>
    <cellStyle name="_08_IBM_H.4_Interdiv reconciliation_centralised_IBM_Grouped(2)_Reconciliation_1" xfId="1000"/>
    <cellStyle name="_08_IBM_H.4_Interdiv reconciliation_centralised_IBM_Grouped(2)_Reconciliation_2" xfId="1001"/>
    <cellStyle name="_08_IBM_H.4_Interdiv reconciliation_centralised_IBM_Grouped(2)_Reconciliation_3" xfId="1002"/>
    <cellStyle name="_08_IBM_H.4_Interdiv reconciliation_centralised_IBM_Grouped_USD" xfId="1003"/>
    <cellStyle name="_08_IBM_H.4_Interdiv reconciliation_centralised_IBM_Grouped_USD_Recon" xfId="1004"/>
    <cellStyle name="_08_IBM_H.4_Interdiv reconciliation_centralised_IBM_Grouped_USD_Recon W1" xfId="1005"/>
    <cellStyle name="_08_IBM_H.4_Interdiv reconciliation_centralised_IBM_Grouped_USD_Recon_1" xfId="1006"/>
    <cellStyle name="_08_IBM_H.4_Interdiv reconciliation_centralised_IBM_Grouped_USD_Recon_2" xfId="1007"/>
    <cellStyle name="_08_IBM_H.4_Interdiv reconciliation_centralised_IBM_Grouped_USD_Recon_3" xfId="1008"/>
    <cellStyle name="_08_IBM_H.4_Interdiv reconciliation_centralised_IBM_Grouped_USD_Reconciliation" xfId="1009"/>
    <cellStyle name="_08_IBM_H.4_Interdiv reconciliation_centralised_IBM_Grouped_USD_Reconciliation_1" xfId="1010"/>
    <cellStyle name="_08_IBM_H.4_Interdiv reconciliation_centralised_IBM_Grouped_USD_Reconciliation_2" xfId="1011"/>
    <cellStyle name="_08_IBM_H.4_Interdiv reconciliation_centralised_IBM_Grouped_USD_Reconciliation_3" xfId="1012"/>
    <cellStyle name="_08_IBM_H.4_Interdiv reconciliation_centralised_IBM_Grouped_ZAR" xfId="1013"/>
    <cellStyle name="_08_IBM_H.4_Interdiv reconciliation_centralised_IBM_Grouped_ZAR_Recon" xfId="1014"/>
    <cellStyle name="_08_IBM_H.4_Interdiv reconciliation_centralised_IBM_Grouped_ZAR_Recon W1" xfId="1015"/>
    <cellStyle name="_08_IBM_H.4_Interdiv reconciliation_centralised_IBM_Grouped_ZAR_Recon_1" xfId="1016"/>
    <cellStyle name="_08_IBM_H.4_Interdiv reconciliation_centralised_IBM_Grouped_ZAR_Recon_2" xfId="1017"/>
    <cellStyle name="_08_IBM_H.4_Interdiv reconciliation_centralised_IBM_Grouped_ZAR_Recon_3" xfId="1018"/>
    <cellStyle name="_08_IBM_H.4_Interdiv reconciliation_centralised_IBM_Grouped_ZAR_Reconciliation" xfId="1019"/>
    <cellStyle name="_08_IBM_H.4_Interdiv reconciliation_centralised_IBM_Grouped_ZAR_Reconciliation_1" xfId="1020"/>
    <cellStyle name="_08_IBM_H.4_Interdiv reconciliation_centralised_IBM_Grouped_ZAR_Reconciliation_2" xfId="1021"/>
    <cellStyle name="_08_IBM_H.4_Interdiv reconciliation_centralised_IBM_Grouped_ZAR_Reconciliation_3" xfId="1022"/>
    <cellStyle name="_08_IBM_H.4_Interdiv reconciliation_centralised_Liquidity and repricing" xfId="1023"/>
    <cellStyle name="_08_IBM_H.4_Interdiv reconciliation_centralised_Liquidity and repricing_IBM_Grouped(2)" xfId="1024"/>
    <cellStyle name="_08_IBM_H.4_Interdiv reconciliation_centralised_Liquidity and repricing_IBM_Grouped(2)_Recon" xfId="1025"/>
    <cellStyle name="_08_IBM_H.4_Interdiv reconciliation_centralised_Liquidity and repricing_IBM_Grouped(2)_Recon to Segmental Report" xfId="1026"/>
    <cellStyle name="_08_IBM_H.4_Interdiv reconciliation_centralised_Liquidity and repricing_IBM_Grouped(2)_Recon_1" xfId="1027"/>
    <cellStyle name="_08_IBM_H.4_Interdiv reconciliation_centralised_Liquidity and repricing_IBM_Grouped(2)_Recon_2" xfId="1028"/>
    <cellStyle name="_08_IBM_H.4_Interdiv reconciliation_centralised_Liquidity and repricing_IBM_Grouped(2)_Recon_3" xfId="1029"/>
    <cellStyle name="_08_IBM_H.4_Interdiv reconciliation_centralised_Liquidity and repricing_IBM_Grouped(2)_Recon_4" xfId="1030"/>
    <cellStyle name="_08_IBM_H.4_Interdiv reconciliation_centralised_Liquidity and repricing_IBM_Grouped(2)_Reconciliation" xfId="1031"/>
    <cellStyle name="_08_IBM_H.4_Interdiv reconciliation_centralised_Liquidity and repricing_IBM_Grouped(2)_Reconciliation_1" xfId="1032"/>
    <cellStyle name="_08_IBM_H.4_Interdiv reconciliation_centralised_Liquidity and repricing_IBM_Grouped(2)_Reconciliation_2" xfId="1033"/>
    <cellStyle name="_08_IBM_H.4_Interdiv reconciliation_centralised_Liquidity and repricing_IBM_Grouped(2)_Reconciliation_3" xfId="1034"/>
    <cellStyle name="_08_IBM_H.4_Interdiv reconciliation_centralised_Liquidity and repricing_Recon" xfId="1035"/>
    <cellStyle name="_08_IBM_H.4_Interdiv reconciliation_centralised_Liquidity and repricing_Recon W1" xfId="1036"/>
    <cellStyle name="_08_IBM_H.4_Interdiv reconciliation_centralised_Liquidity and repricing_Recon_1" xfId="1037"/>
    <cellStyle name="_08_IBM_H.4_Interdiv reconciliation_centralised_Liquidity and repricing_Recon_2" xfId="1038"/>
    <cellStyle name="_08_IBM_H.4_Interdiv reconciliation_centralised_Liquidity and repricing_Recon_3" xfId="1039"/>
    <cellStyle name="_08_IBM_H.4_Interdiv reconciliation_centralised_Liquidity and repricing_Reconciliation" xfId="1040"/>
    <cellStyle name="_08_IBM_H.4_Interdiv reconciliation_centralised_Liquidity and repricing_Reconciliation_1" xfId="1041"/>
    <cellStyle name="_08_IBM_H.4_Interdiv reconciliation_centralised_Liquidity and repricing_Reconciliation_2" xfId="1042"/>
    <cellStyle name="_08_IBM_H.4_Interdiv reconciliation_centralised_Liquidity and repricing_Reconciliation_3" xfId="1043"/>
    <cellStyle name="_08_IBM_H.4_Interdiv reconciliation_centralised_MUR position" xfId="1044"/>
    <cellStyle name="_08_IBM_H.4_Interdiv reconciliation_centralised_NOP 2010 01 31 USD BASED" xfId="1045"/>
    <cellStyle name="_08_IBM_H.4_Interdiv reconciliation_centralised_NOP 2010 01 31 USD BASED_Report Finance" xfId="1046"/>
    <cellStyle name="_08_IBM_H.4_Interdiv reconciliation_centralised_NOP 2010 02 28 USD BASED Final" xfId="1047"/>
    <cellStyle name="_08_IBM_H.4_Interdiv reconciliation_centralised_NOP 2010 02 28 USD BASED Final_Report Finance" xfId="1048"/>
    <cellStyle name="_08_IBM_H.4_Interdiv reconciliation_centralised_NOP 2010 03 31 USD BASEDrevised" xfId="1049"/>
    <cellStyle name="_08_IBM_H.4_Interdiv reconciliation_centralised_NOP 2010 03 31 USD BASEDrevised_Report Finance" xfId="1050"/>
    <cellStyle name="_08_IBM_H.4_Interdiv reconciliation_centralised_NOP 2010 04 30" xfId="1051"/>
    <cellStyle name="_08_IBM_H.4_Interdiv reconciliation_centralised_NOP 2010 04 30_Recon" xfId="1052"/>
    <cellStyle name="_08_IBM_H.4_Interdiv reconciliation_centralised_NOP 2010 04 30_Recon W1" xfId="1053"/>
    <cellStyle name="_08_IBM_H.4_Interdiv reconciliation_centralised_NOP 2010 04 30_Recon_1" xfId="1054"/>
    <cellStyle name="_08_IBM_H.4_Interdiv reconciliation_centralised_NOP 2010 04 30_Recon_2" xfId="1055"/>
    <cellStyle name="_08_IBM_H.4_Interdiv reconciliation_centralised_NOP 2010 04 30_Recon_3" xfId="1056"/>
    <cellStyle name="_08_IBM_H.4_Interdiv reconciliation_centralised_NOP 2010 04 30_Reconciliation" xfId="1057"/>
    <cellStyle name="_08_IBM_H.4_Interdiv reconciliation_centralised_NOP 2010 04 30_Reconciliation_1" xfId="1058"/>
    <cellStyle name="_08_IBM_H.4_Interdiv reconciliation_centralised_NOP 2010 04 30_Reconciliation_2" xfId="1059"/>
    <cellStyle name="_08_IBM_H.4_Interdiv reconciliation_centralised_NOP 2010 04 30_Reconciliation_3" xfId="1060"/>
    <cellStyle name="_08_IBM_H.4_Interdiv reconciliation_centralised_NOP 2010 04 30_Report Finance" xfId="1061"/>
    <cellStyle name="_08_IBM_H.4_Interdiv reconciliation_centralised_ORIGINAL NOP 2009 12 31 USD BASED" xfId="1062"/>
    <cellStyle name="_08_IBM_H.4_Interdiv reconciliation_centralised_ORIGINAL NOP 2009 12 31 USD BASED_Report Finance" xfId="1063"/>
    <cellStyle name="_08_IBM_H.4_Interdiv reconciliation_centralised_Recon" xfId="1064"/>
    <cellStyle name="_08_IBM_H.4_Interdiv reconciliation_centralised_Recon W1" xfId="1065"/>
    <cellStyle name="_08_IBM_H.4_Interdiv reconciliation_centralised_Recon_1" xfId="1066"/>
    <cellStyle name="_08_IBM_H.4_Interdiv reconciliation_centralised_Recon_2" xfId="1067"/>
    <cellStyle name="_08_IBM_H.4_Interdiv reconciliation_centralised_Recon_3" xfId="1068"/>
    <cellStyle name="_08_IBM_H.4_Interdiv reconciliation_centralised_Reconciliation" xfId="1069"/>
    <cellStyle name="_08_IBM_H.4_Interdiv reconciliation_centralised_Reconciliation_1" xfId="1070"/>
    <cellStyle name="_08_IBM_H.4_Interdiv reconciliation_centralised_Reconciliation_2" xfId="1071"/>
    <cellStyle name="_08_IBM_H.4_Interdiv reconciliation_centralised_Reconciliation_3" xfId="1072"/>
    <cellStyle name="_08_IBM_H.4_Interdiv reconciliation_centralised_Report Finance" xfId="1073"/>
    <cellStyle name="_08_IBM_H.4_Interdiv reconciliation_centralised_SC_Treasury_Other" xfId="1074"/>
    <cellStyle name="_08_IBM_H.4_Interdiv reconciliation_centralised_SC_Treasury_Other_Recon" xfId="1075"/>
    <cellStyle name="_08_IBM_H.4_Interdiv reconciliation_centralised_SC_Treasury_Other_Recon_1" xfId="1076"/>
    <cellStyle name="_08_IBM_H.4_Interdiv reconciliation_centralised_SC_Treasury_Other_Recon_2" xfId="1077"/>
    <cellStyle name="_08_IBM_H.4_Interdiv reconciliation_centralised_SC_Treasury_Other_Recon_3" xfId="1078"/>
    <cellStyle name="_08_IBM_H.4_Interdiv reconciliation_centralised_SC_Treasury_Other_Reconciliation" xfId="1079"/>
    <cellStyle name="_08_IBM_H.4_Interdiv reconciliation_centralised_SC_Treasury_Other_Reconciliation_1" xfId="1080"/>
    <cellStyle name="_08_IBM_H.4_Interdiv reconciliation_centralised_Sheet1" xfId="1081"/>
    <cellStyle name="_08_IBM_H.4_Interdiv reconciliation_centralised_Sheet1_1" xfId="1082"/>
    <cellStyle name="_08_IBM_Interim_Loan review" xfId="1083"/>
    <cellStyle name="_08_IBM_Interim_Loan review_Recon" xfId="1084"/>
    <cellStyle name="_08_IBM_Interim_Loan review_Recon W1" xfId="1085"/>
    <cellStyle name="_08_IBM_Interim_Loan review_Recon_1" xfId="1086"/>
    <cellStyle name="_08_IBM_Interim_Loan review_Recon_2" xfId="1087"/>
    <cellStyle name="_08_IBM_Interim_Loan review_Recon_3" xfId="1088"/>
    <cellStyle name="_08_IBM_Interim_Loan review_Reconciliation" xfId="1089"/>
    <cellStyle name="_08_IBM_Interim_Loan review_Reconciliation_1" xfId="1090"/>
    <cellStyle name="_08_IBM_Interim_Loan review_Reconciliation_2" xfId="1091"/>
    <cellStyle name="_08_IBM_Interim_Loan review_Reconciliation_3" xfId="1092"/>
    <cellStyle name="_08_IBM_Interim_Loan review_Sheet1" xfId="1093"/>
    <cellStyle name="_08_IBM_Port Louis Treasury_pre-final_BS(25.03.08)" xfId="1094"/>
    <cellStyle name="_08_IBM_Port Louis Treasury_pre-final_BS(25.03.08)_Recon" xfId="1095"/>
    <cellStyle name="_08_IBM_Port Louis Treasury_pre-final_BS(25.03.08)_Recon W1" xfId="1096"/>
    <cellStyle name="_08_IBM_Port Louis Treasury_pre-final_BS(25.03.08)_Recon_1" xfId="1097"/>
    <cellStyle name="_08_IBM_Port Louis Treasury_pre-final_BS(25.03.08)_Recon_2" xfId="1098"/>
    <cellStyle name="_08_IBM_Port Louis Treasury_pre-final_BS(25.03.08)_Recon_3" xfId="1099"/>
    <cellStyle name="_08_IBM_Port Louis Treasury_pre-final_BS(25.03.08)_Reconciliation" xfId="1100"/>
    <cellStyle name="_08_IBM_Port Louis Treasury_pre-final_BS(25.03.08)_Reconciliation_1" xfId="1101"/>
    <cellStyle name="_08_IBM_Port Louis Treasury_pre-final_BS(25.03.08)_Reconciliation_2" xfId="1102"/>
    <cellStyle name="_08_IBM_Port Louis Treasury_pre-final_BS(25.03.08)_Reconciliation_3" xfId="1103"/>
    <cellStyle name="_08_IBM_Port Louis Treasury_pre-final_BS(25.03.08)_Sheet1" xfId="1104"/>
    <cellStyle name="_1 MBIA" xfId="1105"/>
    <cellStyle name="_1 MBIA_Sheet1" xfId="1106"/>
    <cellStyle name="_2 Indy6" xfId="1107"/>
    <cellStyle name="_2 Indy6_Sheet1" xfId="1108"/>
    <cellStyle name="_3 Vandy Dunhill" xfId="1109"/>
    <cellStyle name="_3 Vandy Dunhill_Sheet1" xfId="1110"/>
    <cellStyle name="_6 Chotin" xfId="1111"/>
    <cellStyle name="_6 Chotin_Sheet1" xfId="1112"/>
    <cellStyle name="_72370 BS Audit Schedules - Aug 07" xfId="1113"/>
    <cellStyle name="_72370 BS Audit Schedules - Jun 07" xfId="1114"/>
    <cellStyle name="_72370 BS Audit Schedules - Nov 07" xfId="1115"/>
    <cellStyle name="_72370 BS Audit Schedules - Sep 07" xfId="1116"/>
    <cellStyle name="_8 TCW" xfId="1117"/>
    <cellStyle name="_8 TCW_Sheet1" xfId="1118"/>
    <cellStyle name="_A" xfId="1119"/>
    <cellStyle name="_A Wint AAA" xfId="1120"/>
    <cellStyle name="_A Wint AAA_Sheet1" xfId="1121"/>
    <cellStyle name="_A_1" xfId="1122"/>
    <cellStyle name="_A_1_Sheet1" xfId="1123"/>
    <cellStyle name="_A_Sheet1" xfId="1124"/>
    <cellStyle name="_ABSCDO5" xfId="1125"/>
    <cellStyle name="_ABSCDO5_Sheet1" xfId="1126"/>
    <cellStyle name="_additions- Sandhya" xfId="1127"/>
    <cellStyle name="_ALL" xfId="1128"/>
    <cellStyle name="_ALL_Sheet1" xfId="1129"/>
    <cellStyle name="_AllData" xfId="1130"/>
    <cellStyle name="_AllData_Sheet1" xfId="1131"/>
    <cellStyle name="_AnalysisTemplate" xfId="1132"/>
    <cellStyle name="_AnalysisTemplate_Sheet1" xfId="1133"/>
    <cellStyle name="_Arrear 4 -Raj" xfId="1134"/>
    <cellStyle name="_Arrear 4 -Raj_(26) Oct-09 (AL)" xfId="1135"/>
    <cellStyle name="_Arrear 4 -Raj_(26) Oct-09 (AL)_IBM_Grouped(2)" xfId="1136"/>
    <cellStyle name="_Arrear 4 -Raj_(26) Oct-09 (AL)_IBM_Grouped(2)_Recon" xfId="1137"/>
    <cellStyle name="_Arrear 4 -Raj_(26) Oct-09 (AL)_IBM_Grouped(2)_Recon to Segmental Report" xfId="1138"/>
    <cellStyle name="_Arrear 4 -Raj_(26) Oct-09 (AL)_IBM_Grouped(2)_Recon_1" xfId="1139"/>
    <cellStyle name="_Arrear 4 -Raj_(26) Oct-09 (AL)_IBM_Grouped(2)_Recon_2" xfId="1140"/>
    <cellStyle name="_Arrear 4 -Raj_(26) Oct-09 (AL)_IBM_Grouped(2)_Recon_3" xfId="1141"/>
    <cellStyle name="_Arrear 4 -Raj_(26) Oct-09 (AL)_IBM_Grouped(2)_Recon_4" xfId="1142"/>
    <cellStyle name="_Arrear 4 -Raj_(26) Oct-09 (AL)_IBM_Grouped(2)_Reconciliation" xfId="1143"/>
    <cellStyle name="_Arrear 4 -Raj_(26) Oct-09 (AL)_IBM_Grouped(2)_Reconciliation_1" xfId="1144"/>
    <cellStyle name="_Arrear 4 -Raj_(26) Oct-09 (AL)_IBM_Grouped(2)_Reconciliation_2" xfId="1145"/>
    <cellStyle name="_Arrear 4 -Raj_(26) Oct-09 (AL)_IBM_Grouped(2)_Reconciliation_3" xfId="1146"/>
    <cellStyle name="_Arrear 4 -Raj_(26) Oct-09 (AL)_Recon" xfId="1147"/>
    <cellStyle name="_Arrear 4 -Raj_(26) Oct-09 (AL)_Recon W1" xfId="1148"/>
    <cellStyle name="_Arrear 4 -Raj_(26) Oct-09 (AL)_Recon_1" xfId="1149"/>
    <cellStyle name="_Arrear 4 -Raj_(26) Oct-09 (AL)_Recon_2" xfId="1150"/>
    <cellStyle name="_Arrear 4 -Raj_(26) Oct-09 (AL)_Recon_3" xfId="1151"/>
    <cellStyle name="_Arrear 4 -Raj_(26) Oct-09 (AL)_Reconciliation" xfId="1152"/>
    <cellStyle name="_Arrear 4 -Raj_(26) Oct-09 (AL)_Reconciliation_1" xfId="1153"/>
    <cellStyle name="_Arrear 4 -Raj_(26) Oct-09 (AL)_Reconciliation_2" xfId="1154"/>
    <cellStyle name="_Arrear 4 -Raj_(26) Oct-09 (AL)_Reconciliation_3" xfId="1155"/>
    <cellStyle name="_Arrear 4 -Raj_(27) Nov-09 (AL)" xfId="1156"/>
    <cellStyle name="_Arrear 4 -Raj_(27) Nov-09 (AL)_IBM_Grouped(2)" xfId="1157"/>
    <cellStyle name="_Arrear 4 -Raj_(27) Nov-09 (AL)_IBM_Grouped(2)_Recon" xfId="1158"/>
    <cellStyle name="_Arrear 4 -Raj_(27) Nov-09 (AL)_IBM_Grouped(2)_Recon to Segmental Report" xfId="1159"/>
    <cellStyle name="_Arrear 4 -Raj_(27) Nov-09 (AL)_IBM_Grouped(2)_Recon_1" xfId="1160"/>
    <cellStyle name="_Arrear 4 -Raj_(27) Nov-09 (AL)_IBM_Grouped(2)_Recon_2" xfId="1161"/>
    <cellStyle name="_Arrear 4 -Raj_(27) Nov-09 (AL)_IBM_Grouped(2)_Recon_3" xfId="1162"/>
    <cellStyle name="_Arrear 4 -Raj_(27) Nov-09 (AL)_IBM_Grouped(2)_Recon_4" xfId="1163"/>
    <cellStyle name="_Arrear 4 -Raj_(27) Nov-09 (AL)_IBM_Grouped(2)_Reconciliation" xfId="1164"/>
    <cellStyle name="_Arrear 4 -Raj_(27) Nov-09 (AL)_IBM_Grouped(2)_Reconciliation_1" xfId="1165"/>
    <cellStyle name="_Arrear 4 -Raj_(27) Nov-09 (AL)_IBM_Grouped(2)_Reconciliation_2" xfId="1166"/>
    <cellStyle name="_Arrear 4 -Raj_(27) Nov-09 (AL)_IBM_Grouped(2)_Reconciliation_3" xfId="1167"/>
    <cellStyle name="_Arrear 4 -Raj_(27) Nov-09 (AL)_Recon" xfId="1168"/>
    <cellStyle name="_Arrear 4 -Raj_(27) Nov-09 (AL)_Recon W1" xfId="1169"/>
    <cellStyle name="_Arrear 4 -Raj_(27) Nov-09 (AL)_Recon_1" xfId="1170"/>
    <cellStyle name="_Arrear 4 -Raj_(27) Nov-09 (AL)_Recon_2" xfId="1171"/>
    <cellStyle name="_Arrear 4 -Raj_(27) Nov-09 (AL)_Recon_3" xfId="1172"/>
    <cellStyle name="_Arrear 4 -Raj_(27) Nov-09 (AL)_Reconciliation" xfId="1173"/>
    <cellStyle name="_Arrear 4 -Raj_(27) Nov-09 (AL)_Reconciliation_1" xfId="1174"/>
    <cellStyle name="_Arrear 4 -Raj_(27) Nov-09 (AL)_Reconciliation_2" xfId="1175"/>
    <cellStyle name="_Arrear 4 -Raj_(27) Nov-09 (AL)_Reconciliation_3" xfId="1176"/>
    <cellStyle name="_Arrear 4 -Raj_31.12.09 Mauritius-USD based ledger - Final1" xfId="1177"/>
    <cellStyle name="_Arrear 4 -Raj_Book1 (4)" xfId="1178"/>
    <cellStyle name="_Arrear 4 -Raj_Book4" xfId="1179"/>
    <cellStyle name="_Arrear 4 -Raj_Book4_Recon" xfId="1180"/>
    <cellStyle name="_Arrear 4 -Raj_Book4_Recon W1" xfId="1181"/>
    <cellStyle name="_Arrear 4 -Raj_Book4_Recon_1" xfId="1182"/>
    <cellStyle name="_Arrear 4 -Raj_Book4_Recon_2" xfId="1183"/>
    <cellStyle name="_Arrear 4 -Raj_Book4_Recon_3" xfId="1184"/>
    <cellStyle name="_Arrear 4 -Raj_Book4_Reconciliation" xfId="1185"/>
    <cellStyle name="_Arrear 4 -Raj_Book4_Reconciliation_1" xfId="1186"/>
    <cellStyle name="_Arrear 4 -Raj_Book4_Reconciliation_2" xfId="1187"/>
    <cellStyle name="_Arrear 4 -Raj_Book4_Reconciliation_3" xfId="1188"/>
    <cellStyle name="_Arrear 4 -Raj_capital adequacy September 2009" xfId="1189"/>
    <cellStyle name="_Arrear 4 -Raj_capital adequacy September 2009_IBM_Grouped(2)" xfId="1190"/>
    <cellStyle name="_Arrear 4 -Raj_capital adequacy September 2009_IBM_Grouped(2)_Recon" xfId="1191"/>
    <cellStyle name="_Arrear 4 -Raj_capital adequacy September 2009_IBM_Grouped(2)_Recon to Segmental Report" xfId="1192"/>
    <cellStyle name="_Arrear 4 -Raj_capital adequacy September 2009_IBM_Grouped(2)_Recon_1" xfId="1193"/>
    <cellStyle name="_Arrear 4 -Raj_capital adequacy September 2009_IBM_Grouped(2)_Recon_2" xfId="1194"/>
    <cellStyle name="_Arrear 4 -Raj_capital adequacy September 2009_IBM_Grouped(2)_Recon_3" xfId="1195"/>
    <cellStyle name="_Arrear 4 -Raj_capital adequacy September 2009_IBM_Grouped(2)_Recon_4" xfId="1196"/>
    <cellStyle name="_Arrear 4 -Raj_capital adequacy September 2009_IBM_Grouped(2)_Reconciliation" xfId="1197"/>
    <cellStyle name="_Arrear 4 -Raj_capital adequacy September 2009_IBM_Grouped(2)_Reconciliation_1" xfId="1198"/>
    <cellStyle name="_Arrear 4 -Raj_capital adequacy September 2009_IBM_Grouped(2)_Reconciliation_2" xfId="1199"/>
    <cellStyle name="_Arrear 4 -Raj_capital adequacy September 2009_IBM_Grouped(2)_Reconciliation_3" xfId="1200"/>
    <cellStyle name="_Arrear 4 -Raj_capital adequacy September 2009_Recon" xfId="1201"/>
    <cellStyle name="_Arrear 4 -Raj_capital adequacy September 2009_Recon W1" xfId="1202"/>
    <cellStyle name="_Arrear 4 -Raj_capital adequacy September 2009_Recon_1" xfId="1203"/>
    <cellStyle name="_Arrear 4 -Raj_capital adequacy September 2009_Recon_2" xfId="1204"/>
    <cellStyle name="_Arrear 4 -Raj_capital adequacy September 2009_Recon_3" xfId="1205"/>
    <cellStyle name="_Arrear 4 -Raj_capital adequacy September 2009_Reconciliation" xfId="1206"/>
    <cellStyle name="_Arrear 4 -Raj_capital adequacy September 2009_Reconciliation_1" xfId="1207"/>
    <cellStyle name="_Arrear 4 -Raj_capital adequacy September 2009_Reconciliation_2" xfId="1208"/>
    <cellStyle name="_Arrear 4 -Raj_capital adequacy September 2009_Reconciliation_3" xfId="1209"/>
    <cellStyle name="_Arrear 4 -Raj_Copy of Mauritius-USD based ledger" xfId="1210"/>
    <cellStyle name="_Arrear 4 -Raj_Copy of Mauritius-USD based ledger_Recon" xfId="1211"/>
    <cellStyle name="_Arrear 4 -Raj_Copy of Mauritius-USD based ledger_Recon W1" xfId="1212"/>
    <cellStyle name="_Arrear 4 -Raj_Copy of Mauritius-USD based ledger_Recon_1" xfId="1213"/>
    <cellStyle name="_Arrear 4 -Raj_Copy of Mauritius-USD based ledger_Recon_2" xfId="1214"/>
    <cellStyle name="_Arrear 4 -Raj_Copy of Mauritius-USD based ledger_Recon_3" xfId="1215"/>
    <cellStyle name="_Arrear 4 -Raj_Copy of Mauritius-USD based ledger_Reconciliation" xfId="1216"/>
    <cellStyle name="_Arrear 4 -Raj_Copy of Mauritius-USD based ledger_Reconciliation_1" xfId="1217"/>
    <cellStyle name="_Arrear 4 -Raj_Copy of Mauritius-USD based ledger_Reconciliation_2" xfId="1218"/>
    <cellStyle name="_Arrear 4 -Raj_Copy of Mauritius-USD based ledger_Reconciliation_3" xfId="1219"/>
    <cellStyle name="_Arrear 4 -Raj_IBM_Grouped(2)" xfId="1220"/>
    <cellStyle name="_Arrear 4 -Raj_IBM_Grouped(2)_Recon" xfId="1221"/>
    <cellStyle name="_Arrear 4 -Raj_IBM_Grouped(2)_Recon W1" xfId="1222"/>
    <cellStyle name="_Arrear 4 -Raj_IBM_Grouped(2)_Recon_1" xfId="1223"/>
    <cellStyle name="_Arrear 4 -Raj_IBM_Grouped(2)_Recon_2" xfId="1224"/>
    <cellStyle name="_Arrear 4 -Raj_IBM_Grouped(2)_Recon_3" xfId="1225"/>
    <cellStyle name="_Arrear 4 -Raj_IBM_Grouped(2)_Reconciliation" xfId="1226"/>
    <cellStyle name="_Arrear 4 -Raj_IBM_Grouped(2)_Reconciliation_1" xfId="1227"/>
    <cellStyle name="_Arrear 4 -Raj_IBM_Grouped(2)_Reconciliation_2" xfId="1228"/>
    <cellStyle name="_Arrear 4 -Raj_IBM_Grouped(2)_Reconciliation_3" xfId="1229"/>
    <cellStyle name="_Arrear 4 -Raj_IBM_Grouped_USD" xfId="1230"/>
    <cellStyle name="_Arrear 4 -Raj_IBM_Grouped_USD_Recon" xfId="1231"/>
    <cellStyle name="_Arrear 4 -Raj_IBM_Grouped_USD_Recon W1" xfId="1232"/>
    <cellStyle name="_Arrear 4 -Raj_IBM_Grouped_USD_Recon_1" xfId="1233"/>
    <cellStyle name="_Arrear 4 -Raj_IBM_Grouped_USD_Recon_2" xfId="1234"/>
    <cellStyle name="_Arrear 4 -Raj_IBM_Grouped_USD_Recon_3" xfId="1235"/>
    <cellStyle name="_Arrear 4 -Raj_IBM_Grouped_USD_Reconciliation" xfId="1236"/>
    <cellStyle name="_Arrear 4 -Raj_IBM_Grouped_USD_Reconciliation_1" xfId="1237"/>
    <cellStyle name="_Arrear 4 -Raj_IBM_Grouped_USD_Reconciliation_2" xfId="1238"/>
    <cellStyle name="_Arrear 4 -Raj_IBM_Grouped_USD_Reconciliation_3" xfId="1239"/>
    <cellStyle name="_Arrear 4 -Raj_IBM_Grouped_ZAR" xfId="1240"/>
    <cellStyle name="_Arrear 4 -Raj_IBM_Grouped_ZAR_Recon" xfId="1241"/>
    <cellStyle name="_Arrear 4 -Raj_IBM_Grouped_ZAR_Recon W1" xfId="1242"/>
    <cellStyle name="_Arrear 4 -Raj_IBM_Grouped_ZAR_Recon_1" xfId="1243"/>
    <cellStyle name="_Arrear 4 -Raj_IBM_Grouped_ZAR_Recon_2" xfId="1244"/>
    <cellStyle name="_Arrear 4 -Raj_IBM_Grouped_ZAR_Recon_3" xfId="1245"/>
    <cellStyle name="_Arrear 4 -Raj_IBM_Grouped_ZAR_Reconciliation" xfId="1246"/>
    <cellStyle name="_Arrear 4 -Raj_IBM_Grouped_ZAR_Reconciliation_1" xfId="1247"/>
    <cellStyle name="_Arrear 4 -Raj_IBM_Grouped_ZAR_Reconciliation_2" xfId="1248"/>
    <cellStyle name="_Arrear 4 -Raj_IBM_Grouped_ZAR_Reconciliation_3" xfId="1249"/>
    <cellStyle name="_Arrear 4 -Raj_Liquidity and repricing" xfId="1250"/>
    <cellStyle name="_Arrear 4 -Raj_Liquidity and repricing_IBM_Grouped(2)" xfId="1251"/>
    <cellStyle name="_Arrear 4 -Raj_Liquidity and repricing_IBM_Grouped(2)_Recon" xfId="1252"/>
    <cellStyle name="_Arrear 4 -Raj_Liquidity and repricing_IBM_Grouped(2)_Recon to Segmental Report" xfId="1253"/>
    <cellStyle name="_Arrear 4 -Raj_Liquidity and repricing_IBM_Grouped(2)_Recon_1" xfId="1254"/>
    <cellStyle name="_Arrear 4 -Raj_Liquidity and repricing_IBM_Grouped(2)_Recon_2" xfId="1255"/>
    <cellStyle name="_Arrear 4 -Raj_Liquidity and repricing_IBM_Grouped(2)_Recon_3" xfId="1256"/>
    <cellStyle name="_Arrear 4 -Raj_Liquidity and repricing_IBM_Grouped(2)_Recon_4" xfId="1257"/>
    <cellStyle name="_Arrear 4 -Raj_Liquidity and repricing_IBM_Grouped(2)_Reconciliation" xfId="1258"/>
    <cellStyle name="_Arrear 4 -Raj_Liquidity and repricing_IBM_Grouped(2)_Reconciliation_1" xfId="1259"/>
    <cellStyle name="_Arrear 4 -Raj_Liquidity and repricing_IBM_Grouped(2)_Reconciliation_2" xfId="1260"/>
    <cellStyle name="_Arrear 4 -Raj_Liquidity and repricing_IBM_Grouped(2)_Reconciliation_3" xfId="1261"/>
    <cellStyle name="_Arrear 4 -Raj_Liquidity and repricing_Recon" xfId="1262"/>
    <cellStyle name="_Arrear 4 -Raj_Liquidity and repricing_Recon W1" xfId="1263"/>
    <cellStyle name="_Arrear 4 -Raj_Liquidity and repricing_Recon_1" xfId="1264"/>
    <cellStyle name="_Arrear 4 -Raj_Liquidity and repricing_Recon_2" xfId="1265"/>
    <cellStyle name="_Arrear 4 -Raj_Liquidity and repricing_Recon_3" xfId="1266"/>
    <cellStyle name="_Arrear 4 -Raj_Liquidity and repricing_Reconciliation" xfId="1267"/>
    <cellStyle name="_Arrear 4 -Raj_Liquidity and repricing_Reconciliation_1" xfId="1268"/>
    <cellStyle name="_Arrear 4 -Raj_Liquidity and repricing_Reconciliation_2" xfId="1269"/>
    <cellStyle name="_Arrear 4 -Raj_Liquidity and repricing_Reconciliation_3" xfId="1270"/>
    <cellStyle name="_Arrear 4 -Raj_MUR position" xfId="1271"/>
    <cellStyle name="_Arrear 4 -Raj_NOP 2010 01 31 USD BASED" xfId="1272"/>
    <cellStyle name="_Arrear 4 -Raj_NOP 2010 01 31 USD BASED_Report Finance" xfId="1273"/>
    <cellStyle name="_Arrear 4 -Raj_NOP 2010 02 28 USD BASED Final" xfId="1274"/>
    <cellStyle name="_Arrear 4 -Raj_NOP 2010 02 28 USD BASED Final_Report Finance" xfId="1275"/>
    <cellStyle name="_Arrear 4 -Raj_NOP 2010 03 31 USD BASEDrevised" xfId="1276"/>
    <cellStyle name="_Arrear 4 -Raj_NOP 2010 03 31 USD BASEDrevised_Report Finance" xfId="1277"/>
    <cellStyle name="_Arrear 4 -Raj_NOP 2010 04 30" xfId="1278"/>
    <cellStyle name="_Arrear 4 -Raj_NOP 2010 04 30_Recon" xfId="1279"/>
    <cellStyle name="_Arrear 4 -Raj_NOP 2010 04 30_Recon W1" xfId="1280"/>
    <cellStyle name="_Arrear 4 -Raj_NOP 2010 04 30_Recon_1" xfId="1281"/>
    <cellStyle name="_Arrear 4 -Raj_NOP 2010 04 30_Recon_2" xfId="1282"/>
    <cellStyle name="_Arrear 4 -Raj_NOP 2010 04 30_Recon_3" xfId="1283"/>
    <cellStyle name="_Arrear 4 -Raj_NOP 2010 04 30_Reconciliation" xfId="1284"/>
    <cellStyle name="_Arrear 4 -Raj_NOP 2010 04 30_Reconciliation_1" xfId="1285"/>
    <cellStyle name="_Arrear 4 -Raj_NOP 2010 04 30_Reconciliation_2" xfId="1286"/>
    <cellStyle name="_Arrear 4 -Raj_NOP 2010 04 30_Reconciliation_3" xfId="1287"/>
    <cellStyle name="_Arrear 4 -Raj_NOP 2010 04 30_Report Finance" xfId="1288"/>
    <cellStyle name="_Arrear 4 -Raj_ORIGINAL NOP 2009 12 31 USD BASED" xfId="1289"/>
    <cellStyle name="_Arrear 4 -Raj_ORIGINAL NOP 2009 12 31 USD BASED_Report Finance" xfId="1290"/>
    <cellStyle name="_Arrear 4 -Raj_Recon" xfId="1291"/>
    <cellStyle name="_Arrear 4 -Raj_Recon W1" xfId="1292"/>
    <cellStyle name="_Arrear 4 -Raj_Recon_1" xfId="1293"/>
    <cellStyle name="_Arrear 4 -Raj_Recon_2" xfId="1294"/>
    <cellStyle name="_Arrear 4 -Raj_Recon_3" xfId="1295"/>
    <cellStyle name="_Arrear 4 -Raj_Reconciliation" xfId="1296"/>
    <cellStyle name="_Arrear 4 -Raj_Reconciliation_1" xfId="1297"/>
    <cellStyle name="_Arrear 4 -Raj_Reconciliation_2" xfId="1298"/>
    <cellStyle name="_Arrear 4 -Raj_Reconciliation_3" xfId="1299"/>
    <cellStyle name="_Arrear 4 -Raj_Report Finance" xfId="1300"/>
    <cellStyle name="_Arrear 4 -Raj_SC_Treasury_Other" xfId="1301"/>
    <cellStyle name="_Arrear 4 -Raj_SC_Treasury_Other_Recon" xfId="1302"/>
    <cellStyle name="_Arrear 4 -Raj_SC_Treasury_Other_Recon_1" xfId="1303"/>
    <cellStyle name="_Arrear 4 -Raj_SC_Treasury_Other_Recon_2" xfId="1304"/>
    <cellStyle name="_Arrear 4 -Raj_SC_Treasury_Other_Recon_3" xfId="1305"/>
    <cellStyle name="_Arrear 4 -Raj_SC_Treasury_Other_Reconciliation" xfId="1306"/>
    <cellStyle name="_Arrear 4 -Raj_SC_Treasury_Other_Reconciliation_1" xfId="1307"/>
    <cellStyle name="_Arrear 4 -Raj_Sheet1" xfId="1308"/>
    <cellStyle name="_Arrear 4 -Raj_Sheet1_1" xfId="1309"/>
    <cellStyle name="_Arrears 2 (Raj)" xfId="1310"/>
    <cellStyle name="_Arrears 2 (Raj)_(05) CAR Dec-07" xfId="1311"/>
    <cellStyle name="_Arrears 2 (Raj)_(05) CAR Dec-07_(26) Oct-09 (AL)" xfId="1312"/>
    <cellStyle name="_Arrears 2 (Raj)_(05) CAR Dec-07_(26) Oct-09 (AL)_IBM_Grouped(2)" xfId="1313"/>
    <cellStyle name="_Arrears 2 (Raj)_(05) CAR Dec-07_(26) Oct-09 (AL)_IBM_Grouped(2)_Recon" xfId="1314"/>
    <cellStyle name="_Arrears 2 (Raj)_(05) CAR Dec-07_(26) Oct-09 (AL)_IBM_Grouped(2)_Recon to Segmental Report" xfId="1315"/>
    <cellStyle name="_Arrears 2 (Raj)_(05) CAR Dec-07_(26) Oct-09 (AL)_IBM_Grouped(2)_Recon_1" xfId="1316"/>
    <cellStyle name="_Arrears 2 (Raj)_(05) CAR Dec-07_(26) Oct-09 (AL)_IBM_Grouped(2)_Recon_2" xfId="1317"/>
    <cellStyle name="_Arrears 2 (Raj)_(05) CAR Dec-07_(26) Oct-09 (AL)_IBM_Grouped(2)_Recon_3" xfId="1318"/>
    <cellStyle name="_Arrears 2 (Raj)_(05) CAR Dec-07_(26) Oct-09 (AL)_IBM_Grouped(2)_Recon_4" xfId="1319"/>
    <cellStyle name="_Arrears 2 (Raj)_(05) CAR Dec-07_(26) Oct-09 (AL)_IBM_Grouped(2)_Reconciliation" xfId="1320"/>
    <cellStyle name="_Arrears 2 (Raj)_(05) CAR Dec-07_(26) Oct-09 (AL)_IBM_Grouped(2)_Reconciliation_1" xfId="1321"/>
    <cellStyle name="_Arrears 2 (Raj)_(05) CAR Dec-07_(26) Oct-09 (AL)_IBM_Grouped(2)_Reconciliation_2" xfId="1322"/>
    <cellStyle name="_Arrears 2 (Raj)_(05) CAR Dec-07_(26) Oct-09 (AL)_IBM_Grouped(2)_Reconciliation_3" xfId="1323"/>
    <cellStyle name="_Arrears 2 (Raj)_(05) CAR Dec-07_(26) Oct-09 (AL)_Recon" xfId="1324"/>
    <cellStyle name="_Arrears 2 (Raj)_(05) CAR Dec-07_(26) Oct-09 (AL)_Recon W1" xfId="1325"/>
    <cellStyle name="_Arrears 2 (Raj)_(05) CAR Dec-07_(26) Oct-09 (AL)_Recon_1" xfId="1326"/>
    <cellStyle name="_Arrears 2 (Raj)_(05) CAR Dec-07_(26) Oct-09 (AL)_Recon_2" xfId="1327"/>
    <cellStyle name="_Arrears 2 (Raj)_(05) CAR Dec-07_(26) Oct-09 (AL)_Recon_3" xfId="1328"/>
    <cellStyle name="_Arrears 2 (Raj)_(05) CAR Dec-07_(26) Oct-09 (AL)_Reconciliation" xfId="1329"/>
    <cellStyle name="_Arrears 2 (Raj)_(05) CAR Dec-07_(26) Oct-09 (AL)_Reconciliation_1" xfId="1330"/>
    <cellStyle name="_Arrears 2 (Raj)_(05) CAR Dec-07_(26) Oct-09 (AL)_Reconciliation_2" xfId="1331"/>
    <cellStyle name="_Arrears 2 (Raj)_(05) CAR Dec-07_(26) Oct-09 (AL)_Reconciliation_3" xfId="1332"/>
    <cellStyle name="_Arrears 2 (Raj)_(05) CAR Dec-07_(27) Nov-09 (AL)" xfId="1333"/>
    <cellStyle name="_Arrears 2 (Raj)_(05) CAR Dec-07_(27) Nov-09 (AL)_IBM_Grouped(2)" xfId="1334"/>
    <cellStyle name="_Arrears 2 (Raj)_(05) CAR Dec-07_(27) Nov-09 (AL)_IBM_Grouped(2)_Recon" xfId="1335"/>
    <cellStyle name="_Arrears 2 (Raj)_(05) CAR Dec-07_(27) Nov-09 (AL)_IBM_Grouped(2)_Recon to Segmental Report" xfId="1336"/>
    <cellStyle name="_Arrears 2 (Raj)_(05) CAR Dec-07_(27) Nov-09 (AL)_IBM_Grouped(2)_Recon_1" xfId="1337"/>
    <cellStyle name="_Arrears 2 (Raj)_(05) CAR Dec-07_(27) Nov-09 (AL)_IBM_Grouped(2)_Recon_2" xfId="1338"/>
    <cellStyle name="_Arrears 2 (Raj)_(05) CAR Dec-07_(27) Nov-09 (AL)_IBM_Grouped(2)_Recon_3" xfId="1339"/>
    <cellStyle name="_Arrears 2 (Raj)_(05) CAR Dec-07_(27) Nov-09 (AL)_IBM_Grouped(2)_Recon_4" xfId="1340"/>
    <cellStyle name="_Arrears 2 (Raj)_(05) CAR Dec-07_(27) Nov-09 (AL)_IBM_Grouped(2)_Reconciliation" xfId="1341"/>
    <cellStyle name="_Arrears 2 (Raj)_(05) CAR Dec-07_(27) Nov-09 (AL)_IBM_Grouped(2)_Reconciliation_1" xfId="1342"/>
    <cellStyle name="_Arrears 2 (Raj)_(05) CAR Dec-07_(27) Nov-09 (AL)_IBM_Grouped(2)_Reconciliation_2" xfId="1343"/>
    <cellStyle name="_Arrears 2 (Raj)_(05) CAR Dec-07_(27) Nov-09 (AL)_IBM_Grouped(2)_Reconciliation_3" xfId="1344"/>
    <cellStyle name="_Arrears 2 (Raj)_(05) CAR Dec-07_(27) Nov-09 (AL)_Recon" xfId="1345"/>
    <cellStyle name="_Arrears 2 (Raj)_(05) CAR Dec-07_(27) Nov-09 (AL)_Recon W1" xfId="1346"/>
    <cellStyle name="_Arrears 2 (Raj)_(05) CAR Dec-07_(27) Nov-09 (AL)_Recon_1" xfId="1347"/>
    <cellStyle name="_Arrears 2 (Raj)_(05) CAR Dec-07_(27) Nov-09 (AL)_Recon_2" xfId="1348"/>
    <cellStyle name="_Arrears 2 (Raj)_(05) CAR Dec-07_(27) Nov-09 (AL)_Recon_3" xfId="1349"/>
    <cellStyle name="_Arrears 2 (Raj)_(05) CAR Dec-07_(27) Nov-09 (AL)_Reconciliation" xfId="1350"/>
    <cellStyle name="_Arrears 2 (Raj)_(05) CAR Dec-07_(27) Nov-09 (AL)_Reconciliation_1" xfId="1351"/>
    <cellStyle name="_Arrears 2 (Raj)_(05) CAR Dec-07_(27) Nov-09 (AL)_Reconciliation_2" xfId="1352"/>
    <cellStyle name="_Arrears 2 (Raj)_(05) CAR Dec-07_(27) Nov-09 (AL)_Reconciliation_3" xfId="1353"/>
    <cellStyle name="_Arrears 2 (Raj)_(05) CAR Dec-07_31.12.09 Mauritius-USD based ledger - Final1" xfId="1354"/>
    <cellStyle name="_Arrears 2 (Raj)_(05) CAR Dec-07_Book1 (4)" xfId="1355"/>
    <cellStyle name="_Arrears 2 (Raj)_(05) CAR Dec-07_Book4" xfId="1356"/>
    <cellStyle name="_Arrears 2 (Raj)_(05) CAR Dec-07_Book4_Recon" xfId="1357"/>
    <cellStyle name="_Arrears 2 (Raj)_(05) CAR Dec-07_Book4_Recon W1" xfId="1358"/>
    <cellStyle name="_Arrears 2 (Raj)_(05) CAR Dec-07_Book4_Recon_1" xfId="1359"/>
    <cellStyle name="_Arrears 2 (Raj)_(05) CAR Dec-07_Book4_Recon_2" xfId="1360"/>
    <cellStyle name="_Arrears 2 (Raj)_(05) CAR Dec-07_Book4_Recon_3" xfId="1361"/>
    <cellStyle name="_Arrears 2 (Raj)_(05) CAR Dec-07_Book4_Reconciliation" xfId="1362"/>
    <cellStyle name="_Arrears 2 (Raj)_(05) CAR Dec-07_Book4_Reconciliation_1" xfId="1363"/>
    <cellStyle name="_Arrears 2 (Raj)_(05) CAR Dec-07_Book4_Reconciliation_2" xfId="1364"/>
    <cellStyle name="_Arrears 2 (Raj)_(05) CAR Dec-07_Book4_Reconciliation_3" xfId="1365"/>
    <cellStyle name="_Arrears 2 (Raj)_(05) CAR Dec-07_capital adequacy September 2009" xfId="1366"/>
    <cellStyle name="_Arrears 2 (Raj)_(05) CAR Dec-07_capital adequacy September 2009_IBM_Grouped(2)" xfId="1367"/>
    <cellStyle name="_Arrears 2 (Raj)_(05) CAR Dec-07_capital adequacy September 2009_IBM_Grouped(2)_Recon" xfId="1368"/>
    <cellStyle name="_Arrears 2 (Raj)_(05) CAR Dec-07_capital adequacy September 2009_IBM_Grouped(2)_Recon to Segmental Report" xfId="1369"/>
    <cellStyle name="_Arrears 2 (Raj)_(05) CAR Dec-07_capital adequacy September 2009_IBM_Grouped(2)_Recon_1" xfId="1370"/>
    <cellStyle name="_Arrears 2 (Raj)_(05) CAR Dec-07_capital adequacy September 2009_IBM_Grouped(2)_Recon_2" xfId="1371"/>
    <cellStyle name="_Arrears 2 (Raj)_(05) CAR Dec-07_capital adequacy September 2009_IBM_Grouped(2)_Recon_3" xfId="1372"/>
    <cellStyle name="_Arrears 2 (Raj)_(05) CAR Dec-07_capital adequacy September 2009_IBM_Grouped(2)_Recon_4" xfId="1373"/>
    <cellStyle name="_Arrears 2 (Raj)_(05) CAR Dec-07_capital adequacy September 2009_IBM_Grouped(2)_Reconciliation" xfId="1374"/>
    <cellStyle name="_Arrears 2 (Raj)_(05) CAR Dec-07_capital adequacy September 2009_IBM_Grouped(2)_Reconciliation_1" xfId="1375"/>
    <cellStyle name="_Arrears 2 (Raj)_(05) CAR Dec-07_capital adequacy September 2009_IBM_Grouped(2)_Reconciliation_2" xfId="1376"/>
    <cellStyle name="_Arrears 2 (Raj)_(05) CAR Dec-07_capital adequacy September 2009_IBM_Grouped(2)_Reconciliation_3" xfId="1377"/>
    <cellStyle name="_Arrears 2 (Raj)_(05) CAR Dec-07_capital adequacy September 2009_Recon" xfId="1378"/>
    <cellStyle name="_Arrears 2 (Raj)_(05) CAR Dec-07_capital adequacy September 2009_Recon W1" xfId="1379"/>
    <cellStyle name="_Arrears 2 (Raj)_(05) CAR Dec-07_capital adequacy September 2009_Recon_1" xfId="1380"/>
    <cellStyle name="_Arrears 2 (Raj)_(05) CAR Dec-07_capital adequacy September 2009_Recon_2" xfId="1381"/>
    <cellStyle name="_Arrears 2 (Raj)_(05) CAR Dec-07_capital adequacy September 2009_Recon_3" xfId="1382"/>
    <cellStyle name="_Arrears 2 (Raj)_(05) CAR Dec-07_capital adequacy September 2009_Reconciliation" xfId="1383"/>
    <cellStyle name="_Arrears 2 (Raj)_(05) CAR Dec-07_capital adequacy September 2009_Reconciliation_1" xfId="1384"/>
    <cellStyle name="_Arrears 2 (Raj)_(05) CAR Dec-07_capital adequacy September 2009_Reconciliation_2" xfId="1385"/>
    <cellStyle name="_Arrears 2 (Raj)_(05) CAR Dec-07_capital adequacy September 2009_Reconciliation_3" xfId="1386"/>
    <cellStyle name="_Arrears 2 (Raj)_(05) CAR Dec-07_Copy of Mauritius-USD based ledger" xfId="1387"/>
    <cellStyle name="_Arrears 2 (Raj)_(05) CAR Dec-07_Copy of Mauritius-USD based ledger_Recon" xfId="1388"/>
    <cellStyle name="_Arrears 2 (Raj)_(05) CAR Dec-07_Copy of Mauritius-USD based ledger_Recon W1" xfId="1389"/>
    <cellStyle name="_Arrears 2 (Raj)_(05) CAR Dec-07_Copy of Mauritius-USD based ledger_Recon_1" xfId="1390"/>
    <cellStyle name="_Arrears 2 (Raj)_(05) CAR Dec-07_Copy of Mauritius-USD based ledger_Recon_2" xfId="1391"/>
    <cellStyle name="_Arrears 2 (Raj)_(05) CAR Dec-07_Copy of Mauritius-USD based ledger_Recon_3" xfId="1392"/>
    <cellStyle name="_Arrears 2 (Raj)_(05) CAR Dec-07_Copy of Mauritius-USD based ledger_Reconciliation" xfId="1393"/>
    <cellStyle name="_Arrears 2 (Raj)_(05) CAR Dec-07_Copy of Mauritius-USD based ledger_Reconciliation_1" xfId="1394"/>
    <cellStyle name="_Arrears 2 (Raj)_(05) CAR Dec-07_Copy of Mauritius-USD based ledger_Reconciliation_2" xfId="1395"/>
    <cellStyle name="_Arrears 2 (Raj)_(05) CAR Dec-07_Copy of Mauritius-USD based ledger_Reconciliation_3" xfId="1396"/>
    <cellStyle name="_Arrears 2 (Raj)_(05) CAR Dec-07_IBM_Grouped(2)" xfId="1397"/>
    <cellStyle name="_Arrears 2 (Raj)_(05) CAR Dec-07_IBM_Grouped(2)_Recon" xfId="1398"/>
    <cellStyle name="_Arrears 2 (Raj)_(05) CAR Dec-07_IBM_Grouped(2)_Recon W1" xfId="1399"/>
    <cellStyle name="_Arrears 2 (Raj)_(05) CAR Dec-07_IBM_Grouped(2)_Recon_1" xfId="1400"/>
    <cellStyle name="_Arrears 2 (Raj)_(05) CAR Dec-07_IBM_Grouped(2)_Recon_2" xfId="1401"/>
    <cellStyle name="_Arrears 2 (Raj)_(05) CAR Dec-07_IBM_Grouped(2)_Recon_3" xfId="1402"/>
    <cellStyle name="_Arrears 2 (Raj)_(05) CAR Dec-07_IBM_Grouped(2)_Reconciliation" xfId="1403"/>
    <cellStyle name="_Arrears 2 (Raj)_(05) CAR Dec-07_IBM_Grouped(2)_Reconciliation_1" xfId="1404"/>
    <cellStyle name="_Arrears 2 (Raj)_(05) CAR Dec-07_IBM_Grouped(2)_Reconciliation_2" xfId="1405"/>
    <cellStyle name="_Arrears 2 (Raj)_(05) CAR Dec-07_IBM_Grouped(2)_Reconciliation_3" xfId="1406"/>
    <cellStyle name="_Arrears 2 (Raj)_(05) CAR Dec-07_IBM_Grouped_USD" xfId="1407"/>
    <cellStyle name="_Arrears 2 (Raj)_(05) CAR Dec-07_IBM_Grouped_USD_Recon" xfId="1408"/>
    <cellStyle name="_Arrears 2 (Raj)_(05) CAR Dec-07_IBM_Grouped_USD_Recon W1" xfId="1409"/>
    <cellStyle name="_Arrears 2 (Raj)_(05) CAR Dec-07_IBM_Grouped_USD_Recon_1" xfId="1410"/>
    <cellStyle name="_Arrears 2 (Raj)_(05) CAR Dec-07_IBM_Grouped_USD_Recon_2" xfId="1411"/>
    <cellStyle name="_Arrears 2 (Raj)_(05) CAR Dec-07_IBM_Grouped_USD_Recon_3" xfId="1412"/>
    <cellStyle name="_Arrears 2 (Raj)_(05) CAR Dec-07_IBM_Grouped_USD_Reconciliation" xfId="1413"/>
    <cellStyle name="_Arrears 2 (Raj)_(05) CAR Dec-07_IBM_Grouped_USD_Reconciliation_1" xfId="1414"/>
    <cellStyle name="_Arrears 2 (Raj)_(05) CAR Dec-07_IBM_Grouped_USD_Reconciliation_2" xfId="1415"/>
    <cellStyle name="_Arrears 2 (Raj)_(05) CAR Dec-07_IBM_Grouped_USD_Reconciliation_3" xfId="1416"/>
    <cellStyle name="_Arrears 2 (Raj)_(05) CAR Dec-07_IBM_Grouped_ZAR" xfId="1417"/>
    <cellStyle name="_Arrears 2 (Raj)_(05) CAR Dec-07_IBM_Grouped_ZAR_Recon" xfId="1418"/>
    <cellStyle name="_Arrears 2 (Raj)_(05) CAR Dec-07_IBM_Grouped_ZAR_Recon W1" xfId="1419"/>
    <cellStyle name="_Arrears 2 (Raj)_(05) CAR Dec-07_IBM_Grouped_ZAR_Recon_1" xfId="1420"/>
    <cellStyle name="_Arrears 2 (Raj)_(05) CAR Dec-07_IBM_Grouped_ZAR_Recon_2" xfId="1421"/>
    <cellStyle name="_Arrears 2 (Raj)_(05) CAR Dec-07_IBM_Grouped_ZAR_Recon_3" xfId="1422"/>
    <cellStyle name="_Arrears 2 (Raj)_(05) CAR Dec-07_IBM_Grouped_ZAR_Reconciliation" xfId="1423"/>
    <cellStyle name="_Arrears 2 (Raj)_(05) CAR Dec-07_IBM_Grouped_ZAR_Reconciliation_1" xfId="1424"/>
    <cellStyle name="_Arrears 2 (Raj)_(05) CAR Dec-07_IBM_Grouped_ZAR_Reconciliation_2" xfId="1425"/>
    <cellStyle name="_Arrears 2 (Raj)_(05) CAR Dec-07_IBM_Grouped_ZAR_Reconciliation_3" xfId="1426"/>
    <cellStyle name="_Arrears 2 (Raj)_(05) CAR Dec-07_Liquidity and repricing" xfId="1427"/>
    <cellStyle name="_Arrears 2 (Raj)_(05) CAR Dec-07_Liquidity and repricing_IBM_Grouped(2)" xfId="1428"/>
    <cellStyle name="_Arrears 2 (Raj)_(05) CAR Dec-07_Liquidity and repricing_IBM_Grouped(2)_Recon" xfId="1429"/>
    <cellStyle name="_Arrears 2 (Raj)_(05) CAR Dec-07_Liquidity and repricing_IBM_Grouped(2)_Recon to Segmental Report" xfId="1430"/>
    <cellStyle name="_Arrears 2 (Raj)_(05) CAR Dec-07_Liquidity and repricing_IBM_Grouped(2)_Recon_1" xfId="1431"/>
    <cellStyle name="_Arrears 2 (Raj)_(05) CAR Dec-07_Liquidity and repricing_IBM_Grouped(2)_Recon_2" xfId="1432"/>
    <cellStyle name="_Arrears 2 (Raj)_(05) CAR Dec-07_Liquidity and repricing_IBM_Grouped(2)_Recon_3" xfId="1433"/>
    <cellStyle name="_Arrears 2 (Raj)_(05) CAR Dec-07_Liquidity and repricing_IBM_Grouped(2)_Recon_4" xfId="1434"/>
    <cellStyle name="_Arrears 2 (Raj)_(05) CAR Dec-07_Liquidity and repricing_IBM_Grouped(2)_Reconciliation" xfId="1435"/>
    <cellStyle name="_Arrears 2 (Raj)_(05) CAR Dec-07_Liquidity and repricing_IBM_Grouped(2)_Reconciliation_1" xfId="1436"/>
    <cellStyle name="_Arrears 2 (Raj)_(05) CAR Dec-07_Liquidity and repricing_IBM_Grouped(2)_Reconciliation_2" xfId="1437"/>
    <cellStyle name="_Arrears 2 (Raj)_(05) CAR Dec-07_Liquidity and repricing_IBM_Grouped(2)_Reconciliation_3" xfId="1438"/>
    <cellStyle name="_Arrears 2 (Raj)_(05) CAR Dec-07_Liquidity and repricing_Recon" xfId="1439"/>
    <cellStyle name="_Arrears 2 (Raj)_(05) CAR Dec-07_Liquidity and repricing_Recon W1" xfId="1440"/>
    <cellStyle name="_Arrears 2 (Raj)_(05) CAR Dec-07_Liquidity and repricing_Recon_1" xfId="1441"/>
    <cellStyle name="_Arrears 2 (Raj)_(05) CAR Dec-07_Liquidity and repricing_Recon_2" xfId="1442"/>
    <cellStyle name="_Arrears 2 (Raj)_(05) CAR Dec-07_Liquidity and repricing_Recon_3" xfId="1443"/>
    <cellStyle name="_Arrears 2 (Raj)_(05) CAR Dec-07_Liquidity and repricing_Reconciliation" xfId="1444"/>
    <cellStyle name="_Arrears 2 (Raj)_(05) CAR Dec-07_Liquidity and repricing_Reconciliation_1" xfId="1445"/>
    <cellStyle name="_Arrears 2 (Raj)_(05) CAR Dec-07_Liquidity and repricing_Reconciliation_2" xfId="1446"/>
    <cellStyle name="_Arrears 2 (Raj)_(05) CAR Dec-07_Liquidity and repricing_Reconciliation_3" xfId="1447"/>
    <cellStyle name="_Arrears 2 (Raj)_(05) CAR Dec-07_NOP 2010 01 31 USD BASED" xfId="1448"/>
    <cellStyle name="_Arrears 2 (Raj)_(05) CAR Dec-07_NOP 2010 01 31 USD BASED_Report Finance" xfId="1449"/>
    <cellStyle name="_Arrears 2 (Raj)_(05) CAR Dec-07_NOP 2010 02 28 USD BASED Final" xfId="1450"/>
    <cellStyle name="_Arrears 2 (Raj)_(05) CAR Dec-07_NOP 2010 02 28 USD BASED Final_Report Finance" xfId="1451"/>
    <cellStyle name="_Arrears 2 (Raj)_(05) CAR Dec-07_NOP 2010 03 31 USD BASEDrevised" xfId="1452"/>
    <cellStyle name="_Arrears 2 (Raj)_(05) CAR Dec-07_NOP 2010 03 31 USD BASEDrevised_Report Finance" xfId="1453"/>
    <cellStyle name="_Arrears 2 (Raj)_(05) CAR Dec-07_NOP 2010 04 30" xfId="1454"/>
    <cellStyle name="_Arrears 2 (Raj)_(05) CAR Dec-07_NOP 2010 04 30_Recon" xfId="1455"/>
    <cellStyle name="_Arrears 2 (Raj)_(05) CAR Dec-07_NOP 2010 04 30_Recon W1" xfId="1456"/>
    <cellStyle name="_Arrears 2 (Raj)_(05) CAR Dec-07_NOP 2010 04 30_Recon_1" xfId="1457"/>
    <cellStyle name="_Arrears 2 (Raj)_(05) CAR Dec-07_NOP 2010 04 30_Recon_2" xfId="1458"/>
    <cellStyle name="_Arrears 2 (Raj)_(05) CAR Dec-07_NOP 2010 04 30_Recon_3" xfId="1459"/>
    <cellStyle name="_Arrears 2 (Raj)_(05) CAR Dec-07_NOP 2010 04 30_Reconciliation" xfId="1460"/>
    <cellStyle name="_Arrears 2 (Raj)_(05) CAR Dec-07_NOP 2010 04 30_Reconciliation_1" xfId="1461"/>
    <cellStyle name="_Arrears 2 (Raj)_(05) CAR Dec-07_NOP 2010 04 30_Reconciliation_2" xfId="1462"/>
    <cellStyle name="_Arrears 2 (Raj)_(05) CAR Dec-07_NOP 2010 04 30_Reconciliation_3" xfId="1463"/>
    <cellStyle name="_Arrears 2 (Raj)_(05) CAR Dec-07_NOP 2010 04 30_Report Finance" xfId="1464"/>
    <cellStyle name="_Arrears 2 (Raj)_(05) CAR Dec-07_ORIGINAL NOP 2009 12 31 USD BASED" xfId="1465"/>
    <cellStyle name="_Arrears 2 (Raj)_(05) CAR Dec-07_ORIGINAL NOP 2009 12 31 USD BASED_Report Finance" xfId="1466"/>
    <cellStyle name="_Arrears 2 (Raj)_(05) CAR Dec-07_Recon" xfId="1467"/>
    <cellStyle name="_Arrears 2 (Raj)_(05) CAR Dec-07_Recon W1" xfId="1468"/>
    <cellStyle name="_Arrears 2 (Raj)_(05) CAR Dec-07_Recon_1" xfId="1469"/>
    <cellStyle name="_Arrears 2 (Raj)_(05) CAR Dec-07_Recon_2" xfId="1470"/>
    <cellStyle name="_Arrears 2 (Raj)_(05) CAR Dec-07_Recon_3" xfId="1471"/>
    <cellStyle name="_Arrears 2 (Raj)_(05) CAR Dec-07_Reconciliation" xfId="1472"/>
    <cellStyle name="_Arrears 2 (Raj)_(05) CAR Dec-07_Reconciliation_1" xfId="1473"/>
    <cellStyle name="_Arrears 2 (Raj)_(05) CAR Dec-07_Reconciliation_2" xfId="1474"/>
    <cellStyle name="_Arrears 2 (Raj)_(05) CAR Dec-07_Reconciliation_3" xfId="1475"/>
    <cellStyle name="_Arrears 2 (Raj)_(05) CAR Dec-07_SC_Treasury_Other" xfId="1476"/>
    <cellStyle name="_Arrears 2 (Raj)_(05) CAR Dec-07_SC_Treasury_Other_Recon" xfId="1477"/>
    <cellStyle name="_Arrears 2 (Raj)_(05) CAR Dec-07_SC_Treasury_Other_Recon_1" xfId="1478"/>
    <cellStyle name="_Arrears 2 (Raj)_(05) CAR Dec-07_SC_Treasury_Other_Recon_2" xfId="1479"/>
    <cellStyle name="_Arrears 2 (Raj)_(05) CAR Dec-07_SC_Treasury_Other_Recon_3" xfId="1480"/>
    <cellStyle name="_Arrears 2 (Raj)_(05) CAR Dec-07_SC_Treasury_Other_Reconciliation" xfId="1481"/>
    <cellStyle name="_Arrears 2 (Raj)_(05) CAR Dec-07_SC_Treasury_Other_Reconciliation_1" xfId="1482"/>
    <cellStyle name="_Arrears 2 (Raj)_(05) CAR Dec-07_Sheet1" xfId="1483"/>
    <cellStyle name="_Arrears 2 (Raj)_(26) Oct-09 (AL)" xfId="1484"/>
    <cellStyle name="_Arrears 2 (Raj)_(26) Oct-09 (AL)_IBM_Grouped(2)" xfId="1485"/>
    <cellStyle name="_Arrears 2 (Raj)_(26) Oct-09 (AL)_IBM_Grouped(2)_Recon" xfId="1486"/>
    <cellStyle name="_Arrears 2 (Raj)_(26) Oct-09 (AL)_IBM_Grouped(2)_Recon to Segmental Report" xfId="1487"/>
    <cellStyle name="_Arrears 2 (Raj)_(26) Oct-09 (AL)_IBM_Grouped(2)_Recon_1" xfId="1488"/>
    <cellStyle name="_Arrears 2 (Raj)_(26) Oct-09 (AL)_IBM_Grouped(2)_Recon_2" xfId="1489"/>
    <cellStyle name="_Arrears 2 (Raj)_(26) Oct-09 (AL)_IBM_Grouped(2)_Recon_3" xfId="1490"/>
    <cellStyle name="_Arrears 2 (Raj)_(26) Oct-09 (AL)_IBM_Grouped(2)_Recon_4" xfId="1491"/>
    <cellStyle name="_Arrears 2 (Raj)_(26) Oct-09 (AL)_IBM_Grouped(2)_Reconciliation" xfId="1492"/>
    <cellStyle name="_Arrears 2 (Raj)_(26) Oct-09 (AL)_IBM_Grouped(2)_Reconciliation_1" xfId="1493"/>
    <cellStyle name="_Arrears 2 (Raj)_(26) Oct-09 (AL)_IBM_Grouped(2)_Reconciliation_2" xfId="1494"/>
    <cellStyle name="_Arrears 2 (Raj)_(26) Oct-09 (AL)_IBM_Grouped(2)_Reconciliation_3" xfId="1495"/>
    <cellStyle name="_Arrears 2 (Raj)_(26) Oct-09 (AL)_Recon" xfId="1496"/>
    <cellStyle name="_Arrears 2 (Raj)_(26) Oct-09 (AL)_Recon W1" xfId="1497"/>
    <cellStyle name="_Arrears 2 (Raj)_(26) Oct-09 (AL)_Recon_1" xfId="1498"/>
    <cellStyle name="_Arrears 2 (Raj)_(26) Oct-09 (AL)_Recon_2" xfId="1499"/>
    <cellStyle name="_Arrears 2 (Raj)_(26) Oct-09 (AL)_Recon_3" xfId="1500"/>
    <cellStyle name="_Arrears 2 (Raj)_(26) Oct-09 (AL)_Reconciliation" xfId="1501"/>
    <cellStyle name="_Arrears 2 (Raj)_(26) Oct-09 (AL)_Reconciliation_1" xfId="1502"/>
    <cellStyle name="_Arrears 2 (Raj)_(26) Oct-09 (AL)_Reconciliation_2" xfId="1503"/>
    <cellStyle name="_Arrears 2 (Raj)_(26) Oct-09 (AL)_Reconciliation_3" xfId="1504"/>
    <cellStyle name="_Arrears 2 (Raj)_(27) Nov-09 (AL)" xfId="1505"/>
    <cellStyle name="_Arrears 2 (Raj)_(27) Nov-09 (AL)_IBM_Grouped(2)" xfId="1506"/>
    <cellStyle name="_Arrears 2 (Raj)_(27) Nov-09 (AL)_IBM_Grouped(2)_Recon" xfId="1507"/>
    <cellStyle name="_Arrears 2 (Raj)_(27) Nov-09 (AL)_IBM_Grouped(2)_Recon to Segmental Report" xfId="1508"/>
    <cellStyle name="_Arrears 2 (Raj)_(27) Nov-09 (AL)_IBM_Grouped(2)_Recon_1" xfId="1509"/>
    <cellStyle name="_Arrears 2 (Raj)_(27) Nov-09 (AL)_IBM_Grouped(2)_Recon_2" xfId="1510"/>
    <cellStyle name="_Arrears 2 (Raj)_(27) Nov-09 (AL)_IBM_Grouped(2)_Recon_3" xfId="1511"/>
    <cellStyle name="_Arrears 2 (Raj)_(27) Nov-09 (AL)_IBM_Grouped(2)_Recon_4" xfId="1512"/>
    <cellStyle name="_Arrears 2 (Raj)_(27) Nov-09 (AL)_IBM_Grouped(2)_Reconciliation" xfId="1513"/>
    <cellStyle name="_Arrears 2 (Raj)_(27) Nov-09 (AL)_IBM_Grouped(2)_Reconciliation_1" xfId="1514"/>
    <cellStyle name="_Arrears 2 (Raj)_(27) Nov-09 (AL)_IBM_Grouped(2)_Reconciliation_2" xfId="1515"/>
    <cellStyle name="_Arrears 2 (Raj)_(27) Nov-09 (AL)_IBM_Grouped(2)_Reconciliation_3" xfId="1516"/>
    <cellStyle name="_Arrears 2 (Raj)_(27) Nov-09 (AL)_Recon" xfId="1517"/>
    <cellStyle name="_Arrears 2 (Raj)_(27) Nov-09 (AL)_Recon W1" xfId="1518"/>
    <cellStyle name="_Arrears 2 (Raj)_(27) Nov-09 (AL)_Recon_1" xfId="1519"/>
    <cellStyle name="_Arrears 2 (Raj)_(27) Nov-09 (AL)_Recon_2" xfId="1520"/>
    <cellStyle name="_Arrears 2 (Raj)_(27) Nov-09 (AL)_Recon_3" xfId="1521"/>
    <cellStyle name="_Arrears 2 (Raj)_(27) Nov-09 (AL)_Reconciliation" xfId="1522"/>
    <cellStyle name="_Arrears 2 (Raj)_(27) Nov-09 (AL)_Reconciliation_1" xfId="1523"/>
    <cellStyle name="_Arrears 2 (Raj)_(27) Nov-09 (AL)_Reconciliation_2" xfId="1524"/>
    <cellStyle name="_Arrears 2 (Raj)_(27) Nov-09 (AL)_Reconciliation_3" xfId="1525"/>
    <cellStyle name="_Arrears 2 (Raj)_08_IBM_A2.2.1 to A2.2.15_Statutory workings - 31 03 08" xfId="1526"/>
    <cellStyle name="_Arrears 2 (Raj)_08_IBM_A2.2.1 to A2.2.15_Statutory workings - 31 03 08_31.12.09 Mauritius-USD based ledger - Final1" xfId="1527"/>
    <cellStyle name="_Arrears 2 (Raj)_08_IBM_A2.2.1 to A2.2.15_Statutory workings - 31 03 08_Book4" xfId="1528"/>
    <cellStyle name="_Arrears 2 (Raj)_08_IBM_A2.2.1 to A2.2.15_Statutory workings - 31 03 08_Book4_IBM_Grouped(2)" xfId="1529"/>
    <cellStyle name="_Arrears 2 (Raj)_08_IBM_A2.2.1 to A2.2.15_Statutory workings - 31 03 08_Book4_IBM_Grouped(2)_Recon" xfId="1530"/>
    <cellStyle name="_Arrears 2 (Raj)_08_IBM_A2.2.1 to A2.2.15_Statutory workings - 31 03 08_Book4_IBM_Grouped(2)_Recon to Segmental Report" xfId="1531"/>
    <cellStyle name="_Arrears 2 (Raj)_08_IBM_A2.2.1 to A2.2.15_Statutory workings - 31 03 08_Book4_IBM_Grouped(2)_Recon_1" xfId="1532"/>
    <cellStyle name="_Arrears 2 (Raj)_08_IBM_A2.2.1 to A2.2.15_Statutory workings - 31 03 08_Book4_IBM_Grouped(2)_Recon_2" xfId="1533"/>
    <cellStyle name="_Arrears 2 (Raj)_08_IBM_A2.2.1 to A2.2.15_Statutory workings - 31 03 08_Book4_IBM_Grouped(2)_Recon_3" xfId="1534"/>
    <cellStyle name="_Arrears 2 (Raj)_08_IBM_A2.2.1 to A2.2.15_Statutory workings - 31 03 08_Book4_IBM_Grouped(2)_Recon_4" xfId="1535"/>
    <cellStyle name="_Arrears 2 (Raj)_08_IBM_A2.2.1 to A2.2.15_Statutory workings - 31 03 08_Book4_IBM_Grouped(2)_Reconciliation" xfId="1536"/>
    <cellStyle name="_Arrears 2 (Raj)_08_IBM_A2.2.1 to A2.2.15_Statutory workings - 31 03 08_Book4_IBM_Grouped(2)_Reconciliation_1" xfId="1537"/>
    <cellStyle name="_Arrears 2 (Raj)_08_IBM_A2.2.1 to A2.2.15_Statutory workings - 31 03 08_Book4_IBM_Grouped(2)_Reconciliation_2" xfId="1538"/>
    <cellStyle name="_Arrears 2 (Raj)_08_IBM_A2.2.1 to A2.2.15_Statutory workings - 31 03 08_Book4_IBM_Grouped(2)_Reconciliation_3" xfId="1539"/>
    <cellStyle name="_Arrears 2 (Raj)_08_IBM_A2.2.1 to A2.2.15_Statutory workings - 31 03 08_Book4_Recon" xfId="1540"/>
    <cellStyle name="_Arrears 2 (Raj)_08_IBM_A2.2.1 to A2.2.15_Statutory workings - 31 03 08_Book4_Recon W1" xfId="1541"/>
    <cellStyle name="_Arrears 2 (Raj)_08_IBM_A2.2.1 to A2.2.15_Statutory workings - 31 03 08_Book4_Recon_1" xfId="1542"/>
    <cellStyle name="_Arrears 2 (Raj)_08_IBM_A2.2.1 to A2.2.15_Statutory workings - 31 03 08_Book4_Recon_2" xfId="1543"/>
    <cellStyle name="_Arrears 2 (Raj)_08_IBM_A2.2.1 to A2.2.15_Statutory workings - 31 03 08_Book4_Recon_3" xfId="1544"/>
    <cellStyle name="_Arrears 2 (Raj)_08_IBM_A2.2.1 to A2.2.15_Statutory workings - 31 03 08_Book4_Reconciliation" xfId="1545"/>
    <cellStyle name="_Arrears 2 (Raj)_08_IBM_A2.2.1 to A2.2.15_Statutory workings - 31 03 08_Book4_Reconciliation_1" xfId="1546"/>
    <cellStyle name="_Arrears 2 (Raj)_08_IBM_A2.2.1 to A2.2.15_Statutory workings - 31 03 08_Book4_Reconciliation_2" xfId="1547"/>
    <cellStyle name="_Arrears 2 (Raj)_08_IBM_A2.2.1 to A2.2.15_Statutory workings - 31 03 08_Book4_Reconciliation_3" xfId="1548"/>
    <cellStyle name="_Arrears 2 (Raj)_08_IBM_A2.2.1 to A2.2.15_Statutory workings - 31 03 08_Book5" xfId="1549"/>
    <cellStyle name="_Arrears 2 (Raj)_08_IBM_A2.2.1 to A2.2.15_Statutory workings - 31 03 08_Book5_(19) Loan Feb-11(Feb-11 figures)" xfId="1550"/>
    <cellStyle name="_Arrears 2 (Raj)_08_IBM_A2.2.1 to A2.2.15_Statutory workings - 31 03 08_Recon" xfId="1551"/>
    <cellStyle name="_Arrears 2 (Raj)_08_IBM_A2.2.1 to A2.2.15_Statutory workings - 31 03 08_Recon W1" xfId="1552"/>
    <cellStyle name="_Arrears 2 (Raj)_08_IBM_A2.2.1 to A2.2.15_Statutory workings - 31 03 08_Recon_1" xfId="1553"/>
    <cellStyle name="_Arrears 2 (Raj)_08_IBM_A2.2.1 to A2.2.15_Statutory workings - 31 03 08_Recon_2" xfId="1554"/>
    <cellStyle name="_Arrears 2 (Raj)_08_IBM_A2.2.1 to A2.2.15_Statutory workings - 31 03 08_Recon_3" xfId="1555"/>
    <cellStyle name="_Arrears 2 (Raj)_08_IBM_A2.2.1 to A2.2.15_Statutory workings - 31 03 08_Reconciliation" xfId="1556"/>
    <cellStyle name="_Arrears 2 (Raj)_08_IBM_A2.2.1 to A2.2.15_Statutory workings - 31 03 08_Reconciliation_1" xfId="1557"/>
    <cellStyle name="_Arrears 2 (Raj)_08_IBM_A2.2.1 to A2.2.15_Statutory workings - 31 03 08_Reconciliation_2" xfId="1558"/>
    <cellStyle name="_Arrears 2 (Raj)_08_IBM_A2.2.1 to A2.2.15_Statutory workings - 31 03 08_Reconciliation_3" xfId="1559"/>
    <cellStyle name="_Arrears 2 (Raj)_08_IBM_A2.2.1 to A2.2.15_Statutory workings - 31 03 08_RELATED PARTY-2010 05 31" xfId="1560"/>
    <cellStyle name="_Arrears 2 (Raj)_08_IBM_A2.2.1 to A2.2.15_Statutory workings - 31 03 08_RELATED PARTY-2010 05 31_(19) Loan Feb-11(Feb-11 figures)" xfId="1561"/>
    <cellStyle name="_Arrears 2 (Raj)_08_IBM_A2.2.1 to A2.2.15_Statutory workings - 31 03 08_Sheet1" xfId="1562"/>
    <cellStyle name="_Arrears 2 (Raj)_08_IBM_N4.1_Provisional Tax workings Mar_Deven" xfId="1563"/>
    <cellStyle name="_Arrears 2 (Raj)_08_IBM_N4.1_Provisional Tax workings Mar_Deven_Recon" xfId="1564"/>
    <cellStyle name="_Arrears 2 (Raj)_08_IBM_N4.1_Provisional Tax workings Mar_Deven_Recon W1" xfId="1565"/>
    <cellStyle name="_Arrears 2 (Raj)_08_IBM_N4.1_Provisional Tax workings Mar_Deven_Recon_1" xfId="1566"/>
    <cellStyle name="_Arrears 2 (Raj)_08_IBM_N4.1_Provisional Tax workings Mar_Deven_Recon_2" xfId="1567"/>
    <cellStyle name="_Arrears 2 (Raj)_08_IBM_N4.1_Provisional Tax workings Mar_Deven_Recon_3" xfId="1568"/>
    <cellStyle name="_Arrears 2 (Raj)_08_IBM_N4.1_Provisional Tax workings Mar_Deven_Reconciliation" xfId="1569"/>
    <cellStyle name="_Arrears 2 (Raj)_08_IBM_N4.1_Provisional Tax workings Mar_Deven_Reconciliation_1" xfId="1570"/>
    <cellStyle name="_Arrears 2 (Raj)_08_IBM_N4.1_Provisional Tax workings Mar_Deven_Reconciliation_2" xfId="1571"/>
    <cellStyle name="_Arrears 2 (Raj)_08_IBM_N4.1_Provisional Tax workings Mar_Deven_Reconciliation_3" xfId="1572"/>
    <cellStyle name="_Arrears 2 (Raj)_08_IBM_N4.1_Provisional Tax workings Mar_Deven_Sheet1" xfId="1573"/>
    <cellStyle name="_Arrears 2 (Raj)_31.12.09 Mauritius-USD based ledger - Final1" xfId="1574"/>
    <cellStyle name="_Arrears 2 (Raj)_audit adjustment 2007" xfId="1575"/>
    <cellStyle name="_Arrears 2 (Raj)_audit adjustment 2007_(26) Oct-09 (AL)" xfId="1576"/>
    <cellStyle name="_Arrears 2 (Raj)_audit adjustment 2007_(26) Oct-09 (AL)_IBM_Grouped(2)" xfId="1577"/>
    <cellStyle name="_Arrears 2 (Raj)_audit adjustment 2007_(26) Oct-09 (AL)_IBM_Grouped(2)_Recon" xfId="1578"/>
    <cellStyle name="_Arrears 2 (Raj)_audit adjustment 2007_(26) Oct-09 (AL)_IBM_Grouped(2)_Recon to Segmental Report" xfId="1579"/>
    <cellStyle name="_Arrears 2 (Raj)_audit adjustment 2007_(26) Oct-09 (AL)_IBM_Grouped(2)_Recon_1" xfId="1580"/>
    <cellStyle name="_Arrears 2 (Raj)_audit adjustment 2007_(26) Oct-09 (AL)_IBM_Grouped(2)_Recon_2" xfId="1581"/>
    <cellStyle name="_Arrears 2 (Raj)_audit adjustment 2007_(26) Oct-09 (AL)_IBM_Grouped(2)_Recon_3" xfId="1582"/>
    <cellStyle name="_Arrears 2 (Raj)_audit adjustment 2007_(26) Oct-09 (AL)_IBM_Grouped(2)_Recon_4" xfId="1583"/>
    <cellStyle name="_Arrears 2 (Raj)_audit adjustment 2007_(26) Oct-09 (AL)_IBM_Grouped(2)_Reconciliation" xfId="1584"/>
    <cellStyle name="_Arrears 2 (Raj)_audit adjustment 2007_(26) Oct-09 (AL)_IBM_Grouped(2)_Reconciliation_1" xfId="1585"/>
    <cellStyle name="_Arrears 2 (Raj)_audit adjustment 2007_(26) Oct-09 (AL)_IBM_Grouped(2)_Reconciliation_2" xfId="1586"/>
    <cellStyle name="_Arrears 2 (Raj)_audit adjustment 2007_(26) Oct-09 (AL)_IBM_Grouped(2)_Reconciliation_3" xfId="1587"/>
    <cellStyle name="_Arrears 2 (Raj)_audit adjustment 2007_(26) Oct-09 (AL)_Recon" xfId="1588"/>
    <cellStyle name="_Arrears 2 (Raj)_audit adjustment 2007_(26) Oct-09 (AL)_Recon W1" xfId="1589"/>
    <cellStyle name="_Arrears 2 (Raj)_audit adjustment 2007_(26) Oct-09 (AL)_Recon_1" xfId="1590"/>
    <cellStyle name="_Arrears 2 (Raj)_audit adjustment 2007_(26) Oct-09 (AL)_Recon_2" xfId="1591"/>
    <cellStyle name="_Arrears 2 (Raj)_audit adjustment 2007_(26) Oct-09 (AL)_Recon_3" xfId="1592"/>
    <cellStyle name="_Arrears 2 (Raj)_audit adjustment 2007_(26) Oct-09 (AL)_Reconciliation" xfId="1593"/>
    <cellStyle name="_Arrears 2 (Raj)_audit adjustment 2007_(26) Oct-09 (AL)_Reconciliation_1" xfId="1594"/>
    <cellStyle name="_Arrears 2 (Raj)_audit adjustment 2007_(26) Oct-09 (AL)_Reconciliation_2" xfId="1595"/>
    <cellStyle name="_Arrears 2 (Raj)_audit adjustment 2007_(26) Oct-09 (AL)_Reconciliation_3" xfId="1596"/>
    <cellStyle name="_Arrears 2 (Raj)_audit adjustment 2007_(27) Nov-09 (AL)" xfId="1597"/>
    <cellStyle name="_Arrears 2 (Raj)_audit adjustment 2007_(27) Nov-09 (AL)_IBM_Grouped(2)" xfId="1598"/>
    <cellStyle name="_Arrears 2 (Raj)_audit adjustment 2007_(27) Nov-09 (AL)_IBM_Grouped(2)_Recon" xfId="1599"/>
    <cellStyle name="_Arrears 2 (Raj)_audit adjustment 2007_(27) Nov-09 (AL)_IBM_Grouped(2)_Recon to Segmental Report" xfId="1600"/>
    <cellStyle name="_Arrears 2 (Raj)_audit adjustment 2007_(27) Nov-09 (AL)_IBM_Grouped(2)_Recon_1" xfId="1601"/>
    <cellStyle name="_Arrears 2 (Raj)_audit adjustment 2007_(27) Nov-09 (AL)_IBM_Grouped(2)_Recon_2" xfId="1602"/>
    <cellStyle name="_Arrears 2 (Raj)_audit adjustment 2007_(27) Nov-09 (AL)_IBM_Grouped(2)_Recon_3" xfId="1603"/>
    <cellStyle name="_Arrears 2 (Raj)_audit adjustment 2007_(27) Nov-09 (AL)_IBM_Grouped(2)_Recon_4" xfId="1604"/>
    <cellStyle name="_Arrears 2 (Raj)_audit adjustment 2007_(27) Nov-09 (AL)_IBM_Grouped(2)_Reconciliation" xfId="1605"/>
    <cellStyle name="_Arrears 2 (Raj)_audit adjustment 2007_(27) Nov-09 (AL)_IBM_Grouped(2)_Reconciliation_1" xfId="1606"/>
    <cellStyle name="_Arrears 2 (Raj)_audit adjustment 2007_(27) Nov-09 (AL)_IBM_Grouped(2)_Reconciliation_2" xfId="1607"/>
    <cellStyle name="_Arrears 2 (Raj)_audit adjustment 2007_(27) Nov-09 (AL)_IBM_Grouped(2)_Reconciliation_3" xfId="1608"/>
    <cellStyle name="_Arrears 2 (Raj)_audit adjustment 2007_(27) Nov-09 (AL)_Recon" xfId="1609"/>
    <cellStyle name="_Arrears 2 (Raj)_audit adjustment 2007_(27) Nov-09 (AL)_Recon W1" xfId="1610"/>
    <cellStyle name="_Arrears 2 (Raj)_audit adjustment 2007_(27) Nov-09 (AL)_Recon_1" xfId="1611"/>
    <cellStyle name="_Arrears 2 (Raj)_audit adjustment 2007_(27) Nov-09 (AL)_Recon_2" xfId="1612"/>
    <cellStyle name="_Arrears 2 (Raj)_audit adjustment 2007_(27) Nov-09 (AL)_Recon_3" xfId="1613"/>
    <cellStyle name="_Arrears 2 (Raj)_audit adjustment 2007_(27) Nov-09 (AL)_Reconciliation" xfId="1614"/>
    <cellStyle name="_Arrears 2 (Raj)_audit adjustment 2007_(27) Nov-09 (AL)_Reconciliation_1" xfId="1615"/>
    <cellStyle name="_Arrears 2 (Raj)_audit adjustment 2007_(27) Nov-09 (AL)_Reconciliation_2" xfId="1616"/>
    <cellStyle name="_Arrears 2 (Raj)_audit adjustment 2007_(27) Nov-09 (AL)_Reconciliation_3" xfId="1617"/>
    <cellStyle name="_Arrears 2 (Raj)_audit adjustment 2007_31.12.09 Mauritius-USD based ledger - Final1" xfId="1618"/>
    <cellStyle name="_Arrears 2 (Raj)_audit adjustment 2007_Book1 (4)" xfId="1619"/>
    <cellStyle name="_Arrears 2 (Raj)_audit adjustment 2007_Book4" xfId="1620"/>
    <cellStyle name="_Arrears 2 (Raj)_audit adjustment 2007_Book4_Recon" xfId="1621"/>
    <cellStyle name="_Arrears 2 (Raj)_audit adjustment 2007_Book4_Recon W1" xfId="1622"/>
    <cellStyle name="_Arrears 2 (Raj)_audit adjustment 2007_Book4_Recon_1" xfId="1623"/>
    <cellStyle name="_Arrears 2 (Raj)_audit adjustment 2007_Book4_Recon_2" xfId="1624"/>
    <cellStyle name="_Arrears 2 (Raj)_audit adjustment 2007_Book4_Recon_3" xfId="1625"/>
    <cellStyle name="_Arrears 2 (Raj)_audit adjustment 2007_Book4_Reconciliation" xfId="1626"/>
    <cellStyle name="_Arrears 2 (Raj)_audit adjustment 2007_Book4_Reconciliation_1" xfId="1627"/>
    <cellStyle name="_Arrears 2 (Raj)_audit adjustment 2007_Book4_Reconciliation_2" xfId="1628"/>
    <cellStyle name="_Arrears 2 (Raj)_audit adjustment 2007_Book4_Reconciliation_3" xfId="1629"/>
    <cellStyle name="_Arrears 2 (Raj)_audit adjustment 2007_capital adequacy September 2009" xfId="1630"/>
    <cellStyle name="_Arrears 2 (Raj)_audit adjustment 2007_capital adequacy September 2009_IBM_Grouped(2)" xfId="1631"/>
    <cellStyle name="_Arrears 2 (Raj)_audit adjustment 2007_capital adequacy September 2009_IBM_Grouped(2)_Recon" xfId="1632"/>
    <cellStyle name="_Arrears 2 (Raj)_audit adjustment 2007_capital adequacy September 2009_IBM_Grouped(2)_Recon to Segmental Report" xfId="1633"/>
    <cellStyle name="_Arrears 2 (Raj)_audit adjustment 2007_capital adequacy September 2009_IBM_Grouped(2)_Recon_1" xfId="1634"/>
    <cellStyle name="_Arrears 2 (Raj)_audit adjustment 2007_capital adequacy September 2009_IBM_Grouped(2)_Recon_2" xfId="1635"/>
    <cellStyle name="_Arrears 2 (Raj)_audit adjustment 2007_capital adequacy September 2009_IBM_Grouped(2)_Recon_3" xfId="1636"/>
    <cellStyle name="_Arrears 2 (Raj)_audit adjustment 2007_capital adequacy September 2009_IBM_Grouped(2)_Recon_4" xfId="1637"/>
    <cellStyle name="_Arrears 2 (Raj)_audit adjustment 2007_capital adequacy September 2009_IBM_Grouped(2)_Reconciliation" xfId="1638"/>
    <cellStyle name="_Arrears 2 (Raj)_audit adjustment 2007_capital adequacy September 2009_IBM_Grouped(2)_Reconciliation_1" xfId="1639"/>
    <cellStyle name="_Arrears 2 (Raj)_audit adjustment 2007_capital adequacy September 2009_IBM_Grouped(2)_Reconciliation_2" xfId="1640"/>
    <cellStyle name="_Arrears 2 (Raj)_audit adjustment 2007_capital adequacy September 2009_IBM_Grouped(2)_Reconciliation_3" xfId="1641"/>
    <cellStyle name="_Arrears 2 (Raj)_audit adjustment 2007_capital adequacy September 2009_Recon" xfId="1642"/>
    <cellStyle name="_Arrears 2 (Raj)_audit adjustment 2007_capital adequacy September 2009_Recon W1" xfId="1643"/>
    <cellStyle name="_Arrears 2 (Raj)_audit adjustment 2007_capital adequacy September 2009_Recon_1" xfId="1644"/>
    <cellStyle name="_Arrears 2 (Raj)_audit adjustment 2007_capital adequacy September 2009_Recon_2" xfId="1645"/>
    <cellStyle name="_Arrears 2 (Raj)_audit adjustment 2007_capital adequacy September 2009_Recon_3" xfId="1646"/>
    <cellStyle name="_Arrears 2 (Raj)_audit adjustment 2007_capital adequacy September 2009_Reconciliation" xfId="1647"/>
    <cellStyle name="_Arrears 2 (Raj)_audit adjustment 2007_capital adequacy September 2009_Reconciliation_1" xfId="1648"/>
    <cellStyle name="_Arrears 2 (Raj)_audit adjustment 2007_capital adequacy September 2009_Reconciliation_2" xfId="1649"/>
    <cellStyle name="_Arrears 2 (Raj)_audit adjustment 2007_capital adequacy September 2009_Reconciliation_3" xfId="1650"/>
    <cellStyle name="_Arrears 2 (Raj)_audit adjustment 2007_Copy of Mauritius-USD based ledger" xfId="1651"/>
    <cellStyle name="_Arrears 2 (Raj)_audit adjustment 2007_Copy of Mauritius-USD based ledger_Recon" xfId="1652"/>
    <cellStyle name="_Arrears 2 (Raj)_audit adjustment 2007_Copy of Mauritius-USD based ledger_Recon W1" xfId="1653"/>
    <cellStyle name="_Arrears 2 (Raj)_audit adjustment 2007_Copy of Mauritius-USD based ledger_Recon_1" xfId="1654"/>
    <cellStyle name="_Arrears 2 (Raj)_audit adjustment 2007_Copy of Mauritius-USD based ledger_Recon_2" xfId="1655"/>
    <cellStyle name="_Arrears 2 (Raj)_audit adjustment 2007_Copy of Mauritius-USD based ledger_Recon_3" xfId="1656"/>
    <cellStyle name="_Arrears 2 (Raj)_audit adjustment 2007_Copy of Mauritius-USD based ledger_Reconciliation" xfId="1657"/>
    <cellStyle name="_Arrears 2 (Raj)_audit adjustment 2007_Copy of Mauritius-USD based ledger_Reconciliation_1" xfId="1658"/>
    <cellStyle name="_Arrears 2 (Raj)_audit adjustment 2007_Copy of Mauritius-USD based ledger_Reconciliation_2" xfId="1659"/>
    <cellStyle name="_Arrears 2 (Raj)_audit adjustment 2007_Copy of Mauritius-USD based ledger_Reconciliation_3" xfId="1660"/>
    <cellStyle name="_Arrears 2 (Raj)_audit adjustment 2007_IBM_Grouped(2)" xfId="1661"/>
    <cellStyle name="_Arrears 2 (Raj)_audit adjustment 2007_IBM_Grouped(2)_Recon" xfId="1662"/>
    <cellStyle name="_Arrears 2 (Raj)_audit adjustment 2007_IBM_Grouped(2)_Recon W1" xfId="1663"/>
    <cellStyle name="_Arrears 2 (Raj)_audit adjustment 2007_IBM_Grouped(2)_Recon_1" xfId="1664"/>
    <cellStyle name="_Arrears 2 (Raj)_audit adjustment 2007_IBM_Grouped(2)_Recon_2" xfId="1665"/>
    <cellStyle name="_Arrears 2 (Raj)_audit adjustment 2007_IBM_Grouped(2)_Recon_3" xfId="1666"/>
    <cellStyle name="_Arrears 2 (Raj)_audit adjustment 2007_IBM_Grouped(2)_Reconciliation" xfId="1667"/>
    <cellStyle name="_Arrears 2 (Raj)_audit adjustment 2007_IBM_Grouped(2)_Reconciliation_1" xfId="1668"/>
    <cellStyle name="_Arrears 2 (Raj)_audit adjustment 2007_IBM_Grouped(2)_Reconciliation_2" xfId="1669"/>
    <cellStyle name="_Arrears 2 (Raj)_audit adjustment 2007_IBM_Grouped(2)_Reconciliation_3" xfId="1670"/>
    <cellStyle name="_Arrears 2 (Raj)_audit adjustment 2007_IBM_Grouped_USD" xfId="1671"/>
    <cellStyle name="_Arrears 2 (Raj)_audit adjustment 2007_IBM_Grouped_USD_Recon" xfId="1672"/>
    <cellStyle name="_Arrears 2 (Raj)_audit adjustment 2007_IBM_Grouped_USD_Recon W1" xfId="1673"/>
    <cellStyle name="_Arrears 2 (Raj)_audit adjustment 2007_IBM_Grouped_USD_Recon_1" xfId="1674"/>
    <cellStyle name="_Arrears 2 (Raj)_audit adjustment 2007_IBM_Grouped_USD_Recon_2" xfId="1675"/>
    <cellStyle name="_Arrears 2 (Raj)_audit adjustment 2007_IBM_Grouped_USD_Recon_3" xfId="1676"/>
    <cellStyle name="_Arrears 2 (Raj)_audit adjustment 2007_IBM_Grouped_USD_Reconciliation" xfId="1677"/>
    <cellStyle name="_Arrears 2 (Raj)_audit adjustment 2007_IBM_Grouped_USD_Reconciliation_1" xfId="1678"/>
    <cellStyle name="_Arrears 2 (Raj)_audit adjustment 2007_IBM_Grouped_USD_Reconciliation_2" xfId="1679"/>
    <cellStyle name="_Arrears 2 (Raj)_audit adjustment 2007_IBM_Grouped_USD_Reconciliation_3" xfId="1680"/>
    <cellStyle name="_Arrears 2 (Raj)_audit adjustment 2007_IBM_Grouped_ZAR" xfId="1681"/>
    <cellStyle name="_Arrears 2 (Raj)_audit adjustment 2007_IBM_Grouped_ZAR_Recon" xfId="1682"/>
    <cellStyle name="_Arrears 2 (Raj)_audit adjustment 2007_IBM_Grouped_ZAR_Recon W1" xfId="1683"/>
    <cellStyle name="_Arrears 2 (Raj)_audit adjustment 2007_IBM_Grouped_ZAR_Recon_1" xfId="1684"/>
    <cellStyle name="_Arrears 2 (Raj)_audit adjustment 2007_IBM_Grouped_ZAR_Recon_2" xfId="1685"/>
    <cellStyle name="_Arrears 2 (Raj)_audit adjustment 2007_IBM_Grouped_ZAR_Recon_3" xfId="1686"/>
    <cellStyle name="_Arrears 2 (Raj)_audit adjustment 2007_IBM_Grouped_ZAR_Reconciliation" xfId="1687"/>
    <cellStyle name="_Arrears 2 (Raj)_audit adjustment 2007_IBM_Grouped_ZAR_Reconciliation_1" xfId="1688"/>
    <cellStyle name="_Arrears 2 (Raj)_audit adjustment 2007_IBM_Grouped_ZAR_Reconciliation_2" xfId="1689"/>
    <cellStyle name="_Arrears 2 (Raj)_audit adjustment 2007_IBM_Grouped_ZAR_Reconciliation_3" xfId="1690"/>
    <cellStyle name="_Arrears 2 (Raj)_audit adjustment 2007_Liquidity and repricing" xfId="1691"/>
    <cellStyle name="_Arrears 2 (Raj)_audit adjustment 2007_Liquidity and repricing_IBM_Grouped(2)" xfId="1692"/>
    <cellStyle name="_Arrears 2 (Raj)_audit adjustment 2007_Liquidity and repricing_IBM_Grouped(2)_Recon" xfId="1693"/>
    <cellStyle name="_Arrears 2 (Raj)_audit adjustment 2007_Liquidity and repricing_IBM_Grouped(2)_Recon to Segmental Report" xfId="1694"/>
    <cellStyle name="_Arrears 2 (Raj)_audit adjustment 2007_Liquidity and repricing_IBM_Grouped(2)_Recon_1" xfId="1695"/>
    <cellStyle name="_Arrears 2 (Raj)_audit adjustment 2007_Liquidity and repricing_IBM_Grouped(2)_Recon_2" xfId="1696"/>
    <cellStyle name="_Arrears 2 (Raj)_audit adjustment 2007_Liquidity and repricing_IBM_Grouped(2)_Recon_3" xfId="1697"/>
    <cellStyle name="_Arrears 2 (Raj)_audit adjustment 2007_Liquidity and repricing_IBM_Grouped(2)_Recon_4" xfId="1698"/>
    <cellStyle name="_Arrears 2 (Raj)_audit adjustment 2007_Liquidity and repricing_IBM_Grouped(2)_Reconciliation" xfId="1699"/>
    <cellStyle name="_Arrears 2 (Raj)_audit adjustment 2007_Liquidity and repricing_IBM_Grouped(2)_Reconciliation_1" xfId="1700"/>
    <cellStyle name="_Arrears 2 (Raj)_audit adjustment 2007_Liquidity and repricing_IBM_Grouped(2)_Reconciliation_2" xfId="1701"/>
    <cellStyle name="_Arrears 2 (Raj)_audit adjustment 2007_Liquidity and repricing_IBM_Grouped(2)_Reconciliation_3" xfId="1702"/>
    <cellStyle name="_Arrears 2 (Raj)_audit adjustment 2007_Liquidity and repricing_Recon" xfId="1703"/>
    <cellStyle name="_Arrears 2 (Raj)_audit adjustment 2007_Liquidity and repricing_Recon W1" xfId="1704"/>
    <cellStyle name="_Arrears 2 (Raj)_audit adjustment 2007_Liquidity and repricing_Recon_1" xfId="1705"/>
    <cellStyle name="_Arrears 2 (Raj)_audit adjustment 2007_Liquidity and repricing_Recon_2" xfId="1706"/>
    <cellStyle name="_Arrears 2 (Raj)_audit adjustment 2007_Liquidity and repricing_Recon_3" xfId="1707"/>
    <cellStyle name="_Arrears 2 (Raj)_audit adjustment 2007_Liquidity and repricing_Reconciliation" xfId="1708"/>
    <cellStyle name="_Arrears 2 (Raj)_audit adjustment 2007_Liquidity and repricing_Reconciliation_1" xfId="1709"/>
    <cellStyle name="_Arrears 2 (Raj)_audit adjustment 2007_Liquidity and repricing_Reconciliation_2" xfId="1710"/>
    <cellStyle name="_Arrears 2 (Raj)_audit adjustment 2007_Liquidity and repricing_Reconciliation_3" xfId="1711"/>
    <cellStyle name="_Arrears 2 (Raj)_audit adjustment 2007_NOP 2010 01 31 USD BASED" xfId="1712"/>
    <cellStyle name="_Arrears 2 (Raj)_audit adjustment 2007_NOP 2010 01 31 USD BASED_Report Finance" xfId="1713"/>
    <cellStyle name="_Arrears 2 (Raj)_audit adjustment 2007_NOP 2010 02 28 USD BASED Final" xfId="1714"/>
    <cellStyle name="_Arrears 2 (Raj)_audit adjustment 2007_NOP 2010 02 28 USD BASED Final_Report Finance" xfId="1715"/>
    <cellStyle name="_Arrears 2 (Raj)_audit adjustment 2007_NOP 2010 03 31 USD BASEDrevised" xfId="1716"/>
    <cellStyle name="_Arrears 2 (Raj)_audit adjustment 2007_NOP 2010 03 31 USD BASEDrevised_Report Finance" xfId="1717"/>
    <cellStyle name="_Arrears 2 (Raj)_audit adjustment 2007_NOP 2010 04 30" xfId="1718"/>
    <cellStyle name="_Arrears 2 (Raj)_audit adjustment 2007_NOP 2010 04 30_Recon" xfId="1719"/>
    <cellStyle name="_Arrears 2 (Raj)_audit adjustment 2007_NOP 2010 04 30_Recon W1" xfId="1720"/>
    <cellStyle name="_Arrears 2 (Raj)_audit adjustment 2007_NOP 2010 04 30_Recon_1" xfId="1721"/>
    <cellStyle name="_Arrears 2 (Raj)_audit adjustment 2007_NOP 2010 04 30_Recon_2" xfId="1722"/>
    <cellStyle name="_Arrears 2 (Raj)_audit adjustment 2007_NOP 2010 04 30_Recon_3" xfId="1723"/>
    <cellStyle name="_Arrears 2 (Raj)_audit adjustment 2007_NOP 2010 04 30_Reconciliation" xfId="1724"/>
    <cellStyle name="_Arrears 2 (Raj)_audit adjustment 2007_NOP 2010 04 30_Reconciliation_1" xfId="1725"/>
    <cellStyle name="_Arrears 2 (Raj)_audit adjustment 2007_NOP 2010 04 30_Reconciliation_2" xfId="1726"/>
    <cellStyle name="_Arrears 2 (Raj)_audit adjustment 2007_NOP 2010 04 30_Reconciliation_3" xfId="1727"/>
    <cellStyle name="_Arrears 2 (Raj)_audit adjustment 2007_NOP 2010 04 30_Report Finance" xfId="1728"/>
    <cellStyle name="_Arrears 2 (Raj)_audit adjustment 2007_ORIGINAL NOP 2009 12 31 USD BASED" xfId="1729"/>
    <cellStyle name="_Arrears 2 (Raj)_audit adjustment 2007_ORIGINAL NOP 2009 12 31 USD BASED_Report Finance" xfId="1730"/>
    <cellStyle name="_Arrears 2 (Raj)_audit adjustment 2007_Recon" xfId="1731"/>
    <cellStyle name="_Arrears 2 (Raj)_audit adjustment 2007_Recon W1" xfId="1732"/>
    <cellStyle name="_Arrears 2 (Raj)_audit adjustment 2007_Recon_1" xfId="1733"/>
    <cellStyle name="_Arrears 2 (Raj)_audit adjustment 2007_Recon_2" xfId="1734"/>
    <cellStyle name="_Arrears 2 (Raj)_audit adjustment 2007_Recon_3" xfId="1735"/>
    <cellStyle name="_Arrears 2 (Raj)_audit adjustment 2007_Reconciliation" xfId="1736"/>
    <cellStyle name="_Arrears 2 (Raj)_audit adjustment 2007_Reconciliation_1" xfId="1737"/>
    <cellStyle name="_Arrears 2 (Raj)_audit adjustment 2007_Reconciliation_2" xfId="1738"/>
    <cellStyle name="_Arrears 2 (Raj)_audit adjustment 2007_Reconciliation_3" xfId="1739"/>
    <cellStyle name="_Arrears 2 (Raj)_audit adjustment 2007_SC_Treasury_Other" xfId="1740"/>
    <cellStyle name="_Arrears 2 (Raj)_audit adjustment 2007_SC_Treasury_Other_Recon" xfId="1741"/>
    <cellStyle name="_Arrears 2 (Raj)_audit adjustment 2007_SC_Treasury_Other_Recon_1" xfId="1742"/>
    <cellStyle name="_Arrears 2 (Raj)_audit adjustment 2007_SC_Treasury_Other_Recon_2" xfId="1743"/>
    <cellStyle name="_Arrears 2 (Raj)_audit adjustment 2007_SC_Treasury_Other_Recon_3" xfId="1744"/>
    <cellStyle name="_Arrears 2 (Raj)_audit adjustment 2007_SC_Treasury_Other_Reconciliation" xfId="1745"/>
    <cellStyle name="_Arrears 2 (Raj)_audit adjustment 2007_SC_Treasury_Other_Reconciliation_1" xfId="1746"/>
    <cellStyle name="_Arrears 2 (Raj)_audit adjustment 2007_Sheet1" xfId="1747"/>
    <cellStyle name="_Arrears 2 (Raj)_BA 610 wkgs &amp; Return - 30 Jun 08" xfId="1748"/>
    <cellStyle name="_Arrears 2 (Raj)_BA 610 wkgs &amp; Return - 30 Jun 08_Recon" xfId="1749"/>
    <cellStyle name="_Arrears 2 (Raj)_BA 610 wkgs &amp; Return - 30 Jun 08_Recon W1" xfId="1750"/>
    <cellStyle name="_Arrears 2 (Raj)_BA 610 wkgs &amp; Return - 30 Jun 08_Recon_1" xfId="1751"/>
    <cellStyle name="_Arrears 2 (Raj)_BA 610 wkgs &amp; Return - 30 Jun 08_Recon_2" xfId="1752"/>
    <cellStyle name="_Arrears 2 (Raj)_BA 610 wkgs &amp; Return - 30 Jun 08_Recon_3" xfId="1753"/>
    <cellStyle name="_Arrears 2 (Raj)_BA 610 wkgs &amp; Return - 30 Jun 08_Reconciliation" xfId="1754"/>
    <cellStyle name="_Arrears 2 (Raj)_BA 610 wkgs &amp; Return - 30 Jun 08_Reconciliation_1" xfId="1755"/>
    <cellStyle name="_Arrears 2 (Raj)_BA 610 wkgs &amp; Return - 30 Jun 08_Reconciliation_2" xfId="1756"/>
    <cellStyle name="_Arrears 2 (Raj)_BA 610 wkgs &amp; Return - 30 Jun 08_Reconciliation_3" xfId="1757"/>
    <cellStyle name="_Arrears 2 (Raj)_BA 610 wkgs &amp; Return - 30 Jun 08_Sheet1" xfId="1758"/>
    <cellStyle name="_Arrears 2 (Raj)_BA 610 wkgs &amp; Return - 30 Sep 08" xfId="1759"/>
    <cellStyle name="_Arrears 2 (Raj)_BA 610 wkgs &amp; Return - 30 Sep 08_Recon" xfId="1760"/>
    <cellStyle name="_Arrears 2 (Raj)_BA 610 wkgs &amp; Return - 30 Sep 08_Recon W1" xfId="1761"/>
    <cellStyle name="_Arrears 2 (Raj)_BA 610 wkgs &amp; Return - 30 Sep 08_Recon_1" xfId="1762"/>
    <cellStyle name="_Arrears 2 (Raj)_BA 610 wkgs &amp; Return - 30 Sep 08_Recon_2" xfId="1763"/>
    <cellStyle name="_Arrears 2 (Raj)_BA 610 wkgs &amp; Return - 30 Sep 08_Recon_3" xfId="1764"/>
    <cellStyle name="_Arrears 2 (Raj)_BA 610 wkgs &amp; Return - 30 Sep 08_Reconciliation" xfId="1765"/>
    <cellStyle name="_Arrears 2 (Raj)_BA 610 wkgs &amp; Return - 30 Sep 08_Reconciliation_1" xfId="1766"/>
    <cellStyle name="_Arrears 2 (Raj)_BA 610 wkgs &amp; Return - 30 Sep 08_Reconciliation_2" xfId="1767"/>
    <cellStyle name="_Arrears 2 (Raj)_BA 610 wkgs &amp; Return - 30 Sep 08_Reconciliation_3" xfId="1768"/>
    <cellStyle name="_Arrears 2 (Raj)_BA 610 wkgs &amp; Return - 30 Sep 08_Sheet1" xfId="1769"/>
    <cellStyle name="_Arrears 2 (Raj)_BA 610 wkgs &amp; Return - 31 Dec 08" xfId="1770"/>
    <cellStyle name="_Arrears 2 (Raj)_BA 610 wkgs &amp; Return - 31 Dec 08 LATEST" xfId="1771"/>
    <cellStyle name="_Arrears 2 (Raj)_BA 610 wkgs &amp; Return - 31 Dec 08 LATEST_Recon" xfId="1772"/>
    <cellStyle name="_Arrears 2 (Raj)_BA 610 wkgs &amp; Return - 31 Dec 08 LATEST_Recon W1" xfId="1773"/>
    <cellStyle name="_Arrears 2 (Raj)_BA 610 wkgs &amp; Return - 31 Dec 08 LATEST_Recon_1" xfId="1774"/>
    <cellStyle name="_Arrears 2 (Raj)_BA 610 wkgs &amp; Return - 31 Dec 08 LATEST_Recon_2" xfId="1775"/>
    <cellStyle name="_Arrears 2 (Raj)_BA 610 wkgs &amp; Return - 31 Dec 08 LATEST_Recon_3" xfId="1776"/>
    <cellStyle name="_Arrears 2 (Raj)_BA 610 wkgs &amp; Return - 31 Dec 08 LATEST_Reconciliation" xfId="1777"/>
    <cellStyle name="_Arrears 2 (Raj)_BA 610 wkgs &amp; Return - 31 Dec 08 LATEST_Reconciliation_1" xfId="1778"/>
    <cellStyle name="_Arrears 2 (Raj)_BA 610 wkgs &amp; Return - 31 Dec 08 LATEST_Reconciliation_2" xfId="1779"/>
    <cellStyle name="_Arrears 2 (Raj)_BA 610 wkgs &amp; Return - 31 Dec 08 LATEST_Reconciliation_3" xfId="1780"/>
    <cellStyle name="_Arrears 2 (Raj)_BA 610 wkgs &amp; Return - 31 Dec 08_Recon" xfId="1781"/>
    <cellStyle name="_Arrears 2 (Raj)_BA 610 wkgs &amp; Return - 31 Dec 08_Recon W1" xfId="1782"/>
    <cellStyle name="_Arrears 2 (Raj)_BA 610 wkgs &amp; Return - 31 Dec 08_Recon_1" xfId="1783"/>
    <cellStyle name="_Arrears 2 (Raj)_BA 610 wkgs &amp; Return - 31 Dec 08_Recon_2" xfId="1784"/>
    <cellStyle name="_Arrears 2 (Raj)_BA 610 wkgs &amp; Return - 31 Dec 08_Recon_3" xfId="1785"/>
    <cellStyle name="_Arrears 2 (Raj)_BA 610 wkgs &amp; Return - 31 Dec 08_Reconciliation" xfId="1786"/>
    <cellStyle name="_Arrears 2 (Raj)_BA 610 wkgs &amp; Return - 31 Dec 08_Reconciliation_1" xfId="1787"/>
    <cellStyle name="_Arrears 2 (Raj)_BA 610 wkgs &amp; Return - 31 Dec 08_Reconciliation_2" xfId="1788"/>
    <cellStyle name="_Arrears 2 (Raj)_BA 610 wkgs &amp; Return - 31 Dec 08_Reconciliation_3" xfId="1789"/>
    <cellStyle name="_Arrears 2 (Raj)_BA 610 wkgs &amp; Return - 31 Dec 08_Sheet1" xfId="1790"/>
    <cellStyle name="_Arrears 2 (Raj)_BA 610 wkgs -31.03.08(Version 2)" xfId="1791"/>
    <cellStyle name="_Arrears 2 (Raj)_BA 610 wkgs -31.03.08(Version 2)_Recon" xfId="1792"/>
    <cellStyle name="_Arrears 2 (Raj)_BA 610 wkgs -31.03.08(Version 2)_Recon W1" xfId="1793"/>
    <cellStyle name="_Arrears 2 (Raj)_BA 610 wkgs -31.03.08(Version 2)_Recon_1" xfId="1794"/>
    <cellStyle name="_Arrears 2 (Raj)_BA 610 wkgs -31.03.08(Version 2)_Recon_2" xfId="1795"/>
    <cellStyle name="_Arrears 2 (Raj)_BA 610 wkgs -31.03.08(Version 2)_Recon_3" xfId="1796"/>
    <cellStyle name="_Arrears 2 (Raj)_BA 610 wkgs -31.03.08(Version 2)_Reconciliation" xfId="1797"/>
    <cellStyle name="_Arrears 2 (Raj)_BA 610 wkgs -31.03.08(Version 2)_Reconciliation_1" xfId="1798"/>
    <cellStyle name="_Arrears 2 (Raj)_BA 610 wkgs -31.03.08(Version 2)_Reconciliation_2" xfId="1799"/>
    <cellStyle name="_Arrears 2 (Raj)_BA 610 wkgs -31.03.08(Version 2)_Reconciliation_3" xfId="1800"/>
    <cellStyle name="_Arrears 2 (Raj)_BA 610 wkgs -31.03.08(Version 2)_Sheet1" xfId="1801"/>
    <cellStyle name="_Arrears 2 (Raj)_Book1" xfId="1802"/>
    <cellStyle name="_Arrears 2 (Raj)_Book1 (4)" xfId="1803"/>
    <cellStyle name="_Arrears 2 (Raj)_Book1_Recon" xfId="1804"/>
    <cellStyle name="_Arrears 2 (Raj)_Book1_Recon W1" xfId="1805"/>
    <cellStyle name="_Arrears 2 (Raj)_Book1_Recon_1" xfId="1806"/>
    <cellStyle name="_Arrears 2 (Raj)_Book1_Recon_2" xfId="1807"/>
    <cellStyle name="_Arrears 2 (Raj)_Book1_Recon_3" xfId="1808"/>
    <cellStyle name="_Arrears 2 (Raj)_Book1_Reconciliation" xfId="1809"/>
    <cellStyle name="_Arrears 2 (Raj)_Book1_Reconciliation_1" xfId="1810"/>
    <cellStyle name="_Arrears 2 (Raj)_Book1_Reconciliation_2" xfId="1811"/>
    <cellStyle name="_Arrears 2 (Raj)_Book1_Reconciliation_3" xfId="1812"/>
    <cellStyle name="_Arrears 2 (Raj)_Book1_Sheet1" xfId="1813"/>
    <cellStyle name="_Arrears 2 (Raj)_Book2 (2)" xfId="1814"/>
    <cellStyle name="_Arrears 2 (Raj)_Book2 (2)_IBM_Grouped(2)" xfId="1815"/>
    <cellStyle name="_Arrears 2 (Raj)_Book2 (2)_IBM_Grouped(2)_Recon" xfId="1816"/>
    <cellStyle name="_Arrears 2 (Raj)_Book2 (2)_IBM_Grouped(2)_Recon to Segmental Report" xfId="1817"/>
    <cellStyle name="_Arrears 2 (Raj)_Book2 (2)_IBM_Grouped(2)_Recon_1" xfId="1818"/>
    <cellStyle name="_Arrears 2 (Raj)_Book2 (2)_IBM_Grouped(2)_Recon_2" xfId="1819"/>
    <cellStyle name="_Arrears 2 (Raj)_Book2 (2)_IBM_Grouped(2)_Recon_3" xfId="1820"/>
    <cellStyle name="_Arrears 2 (Raj)_Book2 (2)_IBM_Grouped(2)_Recon_4" xfId="1821"/>
    <cellStyle name="_Arrears 2 (Raj)_Book2 (2)_IBM_Grouped(2)_Reconciliation" xfId="1822"/>
    <cellStyle name="_Arrears 2 (Raj)_Book2 (2)_IBM_Grouped(2)_Reconciliation_1" xfId="1823"/>
    <cellStyle name="_Arrears 2 (Raj)_Book2 (2)_IBM_Grouped(2)_Reconciliation_2" xfId="1824"/>
    <cellStyle name="_Arrears 2 (Raj)_Book2 (2)_IBM_Grouped(2)_Reconciliation_3" xfId="1825"/>
    <cellStyle name="_Arrears 2 (Raj)_Book2 (2)_Recon" xfId="1826"/>
    <cellStyle name="_Arrears 2 (Raj)_Book2 (2)_Recon W1" xfId="1827"/>
    <cellStyle name="_Arrears 2 (Raj)_Book2 (2)_Recon_1" xfId="1828"/>
    <cellStyle name="_Arrears 2 (Raj)_Book2 (2)_Recon_2" xfId="1829"/>
    <cellStyle name="_Arrears 2 (Raj)_Book2 (2)_Recon_3" xfId="1830"/>
    <cellStyle name="_Arrears 2 (Raj)_Book2 (2)_Reconciliation" xfId="1831"/>
    <cellStyle name="_Arrears 2 (Raj)_Book2 (2)_Reconciliation_1" xfId="1832"/>
    <cellStyle name="_Arrears 2 (Raj)_Book2 (2)_Reconciliation_2" xfId="1833"/>
    <cellStyle name="_Arrears 2 (Raj)_Book2 (2)_Reconciliation_3" xfId="1834"/>
    <cellStyle name="_Arrears 2 (Raj)_Book3" xfId="1835"/>
    <cellStyle name="_Arrears 2 (Raj)_Book3_31.12.09 Mauritius-USD based ledger - Final1" xfId="1836"/>
    <cellStyle name="_Arrears 2 (Raj)_Book3_Book4" xfId="1837"/>
    <cellStyle name="_Arrears 2 (Raj)_Book3_Book4_IBM_Grouped(2)" xfId="1838"/>
    <cellStyle name="_Arrears 2 (Raj)_Book3_Book4_IBM_Grouped(2)_Recon" xfId="1839"/>
    <cellStyle name="_Arrears 2 (Raj)_Book3_Book4_IBM_Grouped(2)_Recon to Segmental Report" xfId="1840"/>
    <cellStyle name="_Arrears 2 (Raj)_Book3_Book4_IBM_Grouped(2)_Recon_1" xfId="1841"/>
    <cellStyle name="_Arrears 2 (Raj)_Book3_Book4_IBM_Grouped(2)_Recon_2" xfId="1842"/>
    <cellStyle name="_Arrears 2 (Raj)_Book3_Book4_IBM_Grouped(2)_Recon_3" xfId="1843"/>
    <cellStyle name="_Arrears 2 (Raj)_Book3_Book4_IBM_Grouped(2)_Recon_4" xfId="1844"/>
    <cellStyle name="_Arrears 2 (Raj)_Book3_Book4_IBM_Grouped(2)_Reconciliation" xfId="1845"/>
    <cellStyle name="_Arrears 2 (Raj)_Book3_Book4_IBM_Grouped(2)_Reconciliation_1" xfId="1846"/>
    <cellStyle name="_Arrears 2 (Raj)_Book3_Book4_IBM_Grouped(2)_Reconciliation_2" xfId="1847"/>
    <cellStyle name="_Arrears 2 (Raj)_Book3_Book4_IBM_Grouped(2)_Reconciliation_3" xfId="1848"/>
    <cellStyle name="_Arrears 2 (Raj)_Book3_Book4_Recon" xfId="1849"/>
    <cellStyle name="_Arrears 2 (Raj)_Book3_Book4_Recon W1" xfId="1850"/>
    <cellStyle name="_Arrears 2 (Raj)_Book3_Book4_Recon_1" xfId="1851"/>
    <cellStyle name="_Arrears 2 (Raj)_Book3_Book4_Recon_2" xfId="1852"/>
    <cellStyle name="_Arrears 2 (Raj)_Book3_Book4_Recon_3" xfId="1853"/>
    <cellStyle name="_Arrears 2 (Raj)_Book3_Book4_Reconciliation" xfId="1854"/>
    <cellStyle name="_Arrears 2 (Raj)_Book3_Book4_Reconciliation_1" xfId="1855"/>
    <cellStyle name="_Arrears 2 (Raj)_Book3_Book4_Reconciliation_2" xfId="1856"/>
    <cellStyle name="_Arrears 2 (Raj)_Book3_Book4_Reconciliation_3" xfId="1857"/>
    <cellStyle name="_Arrears 2 (Raj)_Book3_Book5" xfId="1858"/>
    <cellStyle name="_Arrears 2 (Raj)_Book3_Book5_(19) Loan Feb-11(Feb-11 figures)" xfId="1859"/>
    <cellStyle name="_Arrears 2 (Raj)_Book3_capital adequacy September 2009" xfId="1860"/>
    <cellStyle name="_Arrears 2 (Raj)_Book3_capital adequacy September 2009_IBM_Grouped(2)" xfId="1861"/>
    <cellStyle name="_Arrears 2 (Raj)_Book3_capital adequacy September 2009_IBM_Grouped(2)_Recon" xfId="1862"/>
    <cellStyle name="_Arrears 2 (Raj)_Book3_capital adequacy September 2009_IBM_Grouped(2)_Recon to Segmental Report" xfId="1863"/>
    <cellStyle name="_Arrears 2 (Raj)_Book3_capital adequacy September 2009_IBM_Grouped(2)_Recon_1" xfId="1864"/>
    <cellStyle name="_Arrears 2 (Raj)_Book3_capital adequacy September 2009_IBM_Grouped(2)_Recon_2" xfId="1865"/>
    <cellStyle name="_Arrears 2 (Raj)_Book3_capital adequacy September 2009_IBM_Grouped(2)_Recon_3" xfId="1866"/>
    <cellStyle name="_Arrears 2 (Raj)_Book3_capital adequacy September 2009_IBM_Grouped(2)_Recon_4" xfId="1867"/>
    <cellStyle name="_Arrears 2 (Raj)_Book3_capital adequacy September 2009_IBM_Grouped(2)_Reconciliation" xfId="1868"/>
    <cellStyle name="_Arrears 2 (Raj)_Book3_capital adequacy September 2009_IBM_Grouped(2)_Reconciliation_1" xfId="1869"/>
    <cellStyle name="_Arrears 2 (Raj)_Book3_capital adequacy September 2009_IBM_Grouped(2)_Reconciliation_2" xfId="1870"/>
    <cellStyle name="_Arrears 2 (Raj)_Book3_capital adequacy September 2009_IBM_Grouped(2)_Reconciliation_3" xfId="1871"/>
    <cellStyle name="_Arrears 2 (Raj)_Book3_capital adequacy September 2009_Recon" xfId="1872"/>
    <cellStyle name="_Arrears 2 (Raj)_Book3_capital adequacy September 2009_Recon W1" xfId="1873"/>
    <cellStyle name="_Arrears 2 (Raj)_Book3_capital adequacy September 2009_Recon_1" xfId="1874"/>
    <cellStyle name="_Arrears 2 (Raj)_Book3_capital adequacy September 2009_Recon_2" xfId="1875"/>
    <cellStyle name="_Arrears 2 (Raj)_Book3_capital adequacy September 2009_Recon_3" xfId="1876"/>
    <cellStyle name="_Arrears 2 (Raj)_Book3_capital adequacy September 2009_Reconciliation" xfId="1877"/>
    <cellStyle name="_Arrears 2 (Raj)_Book3_capital adequacy September 2009_Reconciliation_1" xfId="1878"/>
    <cellStyle name="_Arrears 2 (Raj)_Book3_capital adequacy September 2009_Reconciliation_2" xfId="1879"/>
    <cellStyle name="_Arrears 2 (Raj)_Book3_capital adequacy September 2009_Reconciliation_3" xfId="1880"/>
    <cellStyle name="_Arrears 2 (Raj)_Book3_Copy of Mauritius-USD based ledger" xfId="1881"/>
    <cellStyle name="_Arrears 2 (Raj)_Book3_Copy of Mauritius-USD based ledger_Recon" xfId="1882"/>
    <cellStyle name="_Arrears 2 (Raj)_Book3_Copy of Mauritius-USD based ledger_Recon W1" xfId="1883"/>
    <cellStyle name="_Arrears 2 (Raj)_Book3_Copy of Mauritius-USD based ledger_Recon_1" xfId="1884"/>
    <cellStyle name="_Arrears 2 (Raj)_Book3_Copy of Mauritius-USD based ledger_Recon_2" xfId="1885"/>
    <cellStyle name="_Arrears 2 (Raj)_Book3_Copy of Mauritius-USD based ledger_Recon_3" xfId="1886"/>
    <cellStyle name="_Arrears 2 (Raj)_Book3_Copy of Mauritius-USD based ledger_Reconciliation" xfId="1887"/>
    <cellStyle name="_Arrears 2 (Raj)_Book3_Copy of Mauritius-USD based ledger_Reconciliation_1" xfId="1888"/>
    <cellStyle name="_Arrears 2 (Raj)_Book3_Copy of Mauritius-USD based ledger_Reconciliation_2" xfId="1889"/>
    <cellStyle name="_Arrears 2 (Raj)_Book3_Copy of Mauritius-USD based ledger_Reconciliation_3" xfId="1890"/>
    <cellStyle name="_Arrears 2 (Raj)_Book3_Ops risk Mauritius - Sep 09 split stephanie after adjusment conversion" xfId="1891"/>
    <cellStyle name="_Arrears 2 (Raj)_Book3_Ops risk Mauritius - Sep 09 split stephanie after adjusment conversion_IBM_Grouped(2)" xfId="1892"/>
    <cellStyle name="_Arrears 2 (Raj)_Book3_Ops risk Mauritius - Sep 09 split stephanie after adjusment conversion_IBM_Grouped(2)_Recon" xfId="1893"/>
    <cellStyle name="_Arrears 2 (Raj)_Book3_Ops risk Mauritius - Sep 09 split stephanie after adjusment conversion_IBM_Grouped(2)_Recon to Segmental Report" xfId="1894"/>
    <cellStyle name="_Arrears 2 (Raj)_Book3_Ops risk Mauritius - Sep 09 split stephanie after adjusment conversion_IBM_Grouped(2)_Recon_1" xfId="1895"/>
    <cellStyle name="_Arrears 2 (Raj)_Book3_Ops risk Mauritius - Sep 09 split stephanie after adjusment conversion_IBM_Grouped(2)_Recon_2" xfId="1896"/>
    <cellStyle name="_Arrears 2 (Raj)_Book3_Ops risk Mauritius - Sep 09 split stephanie after adjusment conversion_IBM_Grouped(2)_Recon_3" xfId="1897"/>
    <cellStyle name="_Arrears 2 (Raj)_Book3_Ops risk Mauritius - Sep 09 split stephanie after adjusment conversion_IBM_Grouped(2)_Recon_4" xfId="1898"/>
    <cellStyle name="_Arrears 2 (Raj)_Book3_Ops risk Mauritius - Sep 09 split stephanie after adjusment conversion_IBM_Grouped(2)_Reconciliation" xfId="1899"/>
    <cellStyle name="_Arrears 2 (Raj)_Book3_Ops risk Mauritius - Sep 09 split stephanie after adjusment conversion_IBM_Grouped(2)_Reconciliation_1" xfId="1900"/>
    <cellStyle name="_Arrears 2 (Raj)_Book3_Ops risk Mauritius - Sep 09 split stephanie after adjusment conversion_IBM_Grouped(2)_Reconciliation_2" xfId="1901"/>
    <cellStyle name="_Arrears 2 (Raj)_Book3_Ops risk Mauritius - Sep 09 split stephanie after adjusment conversion_IBM_Grouped(2)_Reconciliation_3" xfId="1902"/>
    <cellStyle name="_Arrears 2 (Raj)_Book3_Ops risk Mauritius - Sep 09 split stephanie after adjusment conversion_Recon" xfId="1903"/>
    <cellStyle name="_Arrears 2 (Raj)_Book3_Ops risk Mauritius - Sep 09 split stephanie after adjusment conversion_Recon W1" xfId="1904"/>
    <cellStyle name="_Arrears 2 (Raj)_Book3_Ops risk Mauritius - Sep 09 split stephanie after adjusment conversion_Recon_1" xfId="1905"/>
    <cellStyle name="_Arrears 2 (Raj)_Book3_Ops risk Mauritius - Sep 09 split stephanie after adjusment conversion_Recon_2" xfId="1906"/>
    <cellStyle name="_Arrears 2 (Raj)_Book3_Ops risk Mauritius - Sep 09 split stephanie after adjusment conversion_Recon_3" xfId="1907"/>
    <cellStyle name="_Arrears 2 (Raj)_Book3_Ops risk Mauritius - Sep 09 split stephanie after adjusment conversion_Reconciliation" xfId="1908"/>
    <cellStyle name="_Arrears 2 (Raj)_Book3_Ops risk Mauritius - Sep 09 split stephanie after adjusment conversion_Reconciliation_1" xfId="1909"/>
    <cellStyle name="_Arrears 2 (Raj)_Book3_Ops risk Mauritius - Sep 09 split stephanie after adjusment conversion_Reconciliation_2" xfId="1910"/>
    <cellStyle name="_Arrears 2 (Raj)_Book3_Ops risk Mauritius - Sep 09 split stephanie after adjusment conversion_Reconciliation_3" xfId="1911"/>
    <cellStyle name="_Arrears 2 (Raj)_Book3_Recon" xfId="1912"/>
    <cellStyle name="_Arrears 2 (Raj)_Book3_Recon W1" xfId="1913"/>
    <cellStyle name="_Arrears 2 (Raj)_Book3_Recon_1" xfId="1914"/>
    <cellStyle name="_Arrears 2 (Raj)_Book3_Recon_2" xfId="1915"/>
    <cellStyle name="_Arrears 2 (Raj)_Book3_Recon_3" xfId="1916"/>
    <cellStyle name="_Arrears 2 (Raj)_Book3_Reconciliation" xfId="1917"/>
    <cellStyle name="_Arrears 2 (Raj)_Book3_Reconciliation_1" xfId="1918"/>
    <cellStyle name="_Arrears 2 (Raj)_Book3_Reconciliation_2" xfId="1919"/>
    <cellStyle name="_Arrears 2 (Raj)_Book3_Reconciliation_3" xfId="1920"/>
    <cellStyle name="_Arrears 2 (Raj)_Book3_RELATED PARTY-2010 05 31" xfId="1921"/>
    <cellStyle name="_Arrears 2 (Raj)_Book3_RELATED PARTY-2010 05 31_(19) Loan Feb-11(Feb-11 figures)" xfId="1922"/>
    <cellStyle name="_Arrears 2 (Raj)_Book3_Sheet1" xfId="1923"/>
    <cellStyle name="_Arrears 2 (Raj)_Book4" xfId="1924"/>
    <cellStyle name="_Arrears 2 (Raj)_Book4_Recon" xfId="1925"/>
    <cellStyle name="_Arrears 2 (Raj)_Book4_Recon W1" xfId="1926"/>
    <cellStyle name="_Arrears 2 (Raj)_Book4_Recon_1" xfId="1927"/>
    <cellStyle name="_Arrears 2 (Raj)_Book4_Recon_2" xfId="1928"/>
    <cellStyle name="_Arrears 2 (Raj)_Book4_Recon_3" xfId="1929"/>
    <cellStyle name="_Arrears 2 (Raj)_Book4_Reconciliation" xfId="1930"/>
    <cellStyle name="_Arrears 2 (Raj)_Book4_Reconciliation_1" xfId="1931"/>
    <cellStyle name="_Arrears 2 (Raj)_Book4_Reconciliation_2" xfId="1932"/>
    <cellStyle name="_Arrears 2 (Raj)_Book4_Reconciliation_3" xfId="1933"/>
    <cellStyle name="_Arrears 2 (Raj)_Book6" xfId="1934"/>
    <cellStyle name="_Arrears 2 (Raj)_Book6_31.12.09 Mauritius-USD based ledger - Final1" xfId="1935"/>
    <cellStyle name="_Arrears 2 (Raj)_Book6_Book4" xfId="1936"/>
    <cellStyle name="_Arrears 2 (Raj)_Book6_Book4_IBM_Grouped(2)" xfId="1937"/>
    <cellStyle name="_Arrears 2 (Raj)_Book6_Book4_IBM_Grouped(2)_Recon" xfId="1938"/>
    <cellStyle name="_Arrears 2 (Raj)_Book6_Book4_IBM_Grouped(2)_Recon to Segmental Report" xfId="1939"/>
    <cellStyle name="_Arrears 2 (Raj)_Book6_Book4_IBM_Grouped(2)_Recon_1" xfId="1940"/>
    <cellStyle name="_Arrears 2 (Raj)_Book6_Book4_IBM_Grouped(2)_Recon_2" xfId="1941"/>
    <cellStyle name="_Arrears 2 (Raj)_Book6_Book4_IBM_Grouped(2)_Recon_3" xfId="1942"/>
    <cellStyle name="_Arrears 2 (Raj)_Book6_Book4_IBM_Grouped(2)_Recon_4" xfId="1943"/>
    <cellStyle name="_Arrears 2 (Raj)_Book6_Book4_IBM_Grouped(2)_Reconciliation" xfId="1944"/>
    <cellStyle name="_Arrears 2 (Raj)_Book6_Book4_IBM_Grouped(2)_Reconciliation_1" xfId="1945"/>
    <cellStyle name="_Arrears 2 (Raj)_Book6_Book4_IBM_Grouped(2)_Reconciliation_2" xfId="1946"/>
    <cellStyle name="_Arrears 2 (Raj)_Book6_Book4_IBM_Grouped(2)_Reconciliation_3" xfId="1947"/>
    <cellStyle name="_Arrears 2 (Raj)_Book6_Book4_Recon" xfId="1948"/>
    <cellStyle name="_Arrears 2 (Raj)_Book6_Book4_Recon W1" xfId="1949"/>
    <cellStyle name="_Arrears 2 (Raj)_Book6_Book4_Recon_1" xfId="1950"/>
    <cellStyle name="_Arrears 2 (Raj)_Book6_Book4_Recon_2" xfId="1951"/>
    <cellStyle name="_Arrears 2 (Raj)_Book6_Book4_Recon_3" xfId="1952"/>
    <cellStyle name="_Arrears 2 (Raj)_Book6_Book4_Reconciliation" xfId="1953"/>
    <cellStyle name="_Arrears 2 (Raj)_Book6_Book4_Reconciliation_1" xfId="1954"/>
    <cellStyle name="_Arrears 2 (Raj)_Book6_Book4_Reconciliation_2" xfId="1955"/>
    <cellStyle name="_Arrears 2 (Raj)_Book6_Book4_Reconciliation_3" xfId="1956"/>
    <cellStyle name="_Arrears 2 (Raj)_Book6_Book5" xfId="1957"/>
    <cellStyle name="_Arrears 2 (Raj)_Book6_Book5_(19) Loan Feb-11(Feb-11 figures)" xfId="1958"/>
    <cellStyle name="_Arrears 2 (Raj)_Book6_capital adequacy September 2009" xfId="1959"/>
    <cellStyle name="_Arrears 2 (Raj)_Book6_capital adequacy September 2009_IBM_Grouped(2)" xfId="1960"/>
    <cellStyle name="_Arrears 2 (Raj)_Book6_capital adequacy September 2009_IBM_Grouped(2)_Recon" xfId="1961"/>
    <cellStyle name="_Arrears 2 (Raj)_Book6_capital adequacy September 2009_IBM_Grouped(2)_Recon to Segmental Report" xfId="1962"/>
    <cellStyle name="_Arrears 2 (Raj)_Book6_capital adequacy September 2009_IBM_Grouped(2)_Recon_1" xfId="1963"/>
    <cellStyle name="_Arrears 2 (Raj)_Book6_capital adequacy September 2009_IBM_Grouped(2)_Recon_2" xfId="1964"/>
    <cellStyle name="_Arrears 2 (Raj)_Book6_capital adequacy September 2009_IBM_Grouped(2)_Recon_3" xfId="1965"/>
    <cellStyle name="_Arrears 2 (Raj)_Book6_capital adequacy September 2009_IBM_Grouped(2)_Recon_4" xfId="1966"/>
    <cellStyle name="_Arrears 2 (Raj)_Book6_capital adequacy September 2009_IBM_Grouped(2)_Reconciliation" xfId="1967"/>
    <cellStyle name="_Arrears 2 (Raj)_Book6_capital adequacy September 2009_IBM_Grouped(2)_Reconciliation_1" xfId="1968"/>
    <cellStyle name="_Arrears 2 (Raj)_Book6_capital adequacy September 2009_IBM_Grouped(2)_Reconciliation_2" xfId="1969"/>
    <cellStyle name="_Arrears 2 (Raj)_Book6_capital adequacy September 2009_IBM_Grouped(2)_Reconciliation_3" xfId="1970"/>
    <cellStyle name="_Arrears 2 (Raj)_Book6_capital adequacy September 2009_Recon" xfId="1971"/>
    <cellStyle name="_Arrears 2 (Raj)_Book6_capital adequacy September 2009_Recon W1" xfId="1972"/>
    <cellStyle name="_Arrears 2 (Raj)_Book6_capital adequacy September 2009_Recon_1" xfId="1973"/>
    <cellStyle name="_Arrears 2 (Raj)_Book6_capital adequacy September 2009_Recon_2" xfId="1974"/>
    <cellStyle name="_Arrears 2 (Raj)_Book6_capital adequacy September 2009_Recon_3" xfId="1975"/>
    <cellStyle name="_Arrears 2 (Raj)_Book6_capital adequacy September 2009_Reconciliation" xfId="1976"/>
    <cellStyle name="_Arrears 2 (Raj)_Book6_capital adequacy September 2009_Reconciliation_1" xfId="1977"/>
    <cellStyle name="_Arrears 2 (Raj)_Book6_capital adequacy September 2009_Reconciliation_2" xfId="1978"/>
    <cellStyle name="_Arrears 2 (Raj)_Book6_capital adequacy September 2009_Reconciliation_3" xfId="1979"/>
    <cellStyle name="_Arrears 2 (Raj)_Book6_Copy of Mauritius-USD based ledger" xfId="1980"/>
    <cellStyle name="_Arrears 2 (Raj)_Book6_Copy of Mauritius-USD based ledger_Recon" xfId="1981"/>
    <cellStyle name="_Arrears 2 (Raj)_Book6_Copy of Mauritius-USD based ledger_Recon W1" xfId="1982"/>
    <cellStyle name="_Arrears 2 (Raj)_Book6_Copy of Mauritius-USD based ledger_Recon_1" xfId="1983"/>
    <cellStyle name="_Arrears 2 (Raj)_Book6_Copy of Mauritius-USD based ledger_Recon_2" xfId="1984"/>
    <cellStyle name="_Arrears 2 (Raj)_Book6_Copy of Mauritius-USD based ledger_Recon_3" xfId="1985"/>
    <cellStyle name="_Arrears 2 (Raj)_Book6_Copy of Mauritius-USD based ledger_Reconciliation" xfId="1986"/>
    <cellStyle name="_Arrears 2 (Raj)_Book6_Copy of Mauritius-USD based ledger_Reconciliation_1" xfId="1987"/>
    <cellStyle name="_Arrears 2 (Raj)_Book6_Copy of Mauritius-USD based ledger_Reconciliation_2" xfId="1988"/>
    <cellStyle name="_Arrears 2 (Raj)_Book6_Copy of Mauritius-USD based ledger_Reconciliation_3" xfId="1989"/>
    <cellStyle name="_Arrears 2 (Raj)_Book6_Ops risk Mauritius - Sep 09 split stephanie after adjusment conversion" xfId="1990"/>
    <cellStyle name="_Arrears 2 (Raj)_Book6_Ops risk Mauritius - Sep 09 split stephanie after adjusment conversion_IBM_Grouped(2)" xfId="1991"/>
    <cellStyle name="_Arrears 2 (Raj)_Book6_Ops risk Mauritius - Sep 09 split stephanie after adjusment conversion_IBM_Grouped(2)_Recon" xfId="1992"/>
    <cellStyle name="_Arrears 2 (Raj)_Book6_Ops risk Mauritius - Sep 09 split stephanie after adjusment conversion_IBM_Grouped(2)_Recon to Segmental Report" xfId="1993"/>
    <cellStyle name="_Arrears 2 (Raj)_Book6_Ops risk Mauritius - Sep 09 split stephanie after adjusment conversion_IBM_Grouped(2)_Recon_1" xfId="1994"/>
    <cellStyle name="_Arrears 2 (Raj)_Book6_Ops risk Mauritius - Sep 09 split stephanie after adjusment conversion_IBM_Grouped(2)_Recon_2" xfId="1995"/>
    <cellStyle name="_Arrears 2 (Raj)_Book6_Ops risk Mauritius - Sep 09 split stephanie after adjusment conversion_IBM_Grouped(2)_Recon_3" xfId="1996"/>
    <cellStyle name="_Arrears 2 (Raj)_Book6_Ops risk Mauritius - Sep 09 split stephanie after adjusment conversion_IBM_Grouped(2)_Recon_4" xfId="1997"/>
    <cellStyle name="_Arrears 2 (Raj)_Book6_Ops risk Mauritius - Sep 09 split stephanie after adjusment conversion_IBM_Grouped(2)_Reconciliation" xfId="1998"/>
    <cellStyle name="_Arrears 2 (Raj)_Book6_Ops risk Mauritius - Sep 09 split stephanie after adjusment conversion_IBM_Grouped(2)_Reconciliation_1" xfId="1999"/>
    <cellStyle name="_Arrears 2 (Raj)_Book6_Ops risk Mauritius - Sep 09 split stephanie after adjusment conversion_IBM_Grouped(2)_Reconciliation_2" xfId="2000"/>
    <cellStyle name="_Arrears 2 (Raj)_Book6_Ops risk Mauritius - Sep 09 split stephanie after adjusment conversion_IBM_Grouped(2)_Reconciliation_3" xfId="2001"/>
    <cellStyle name="_Arrears 2 (Raj)_Book6_Ops risk Mauritius - Sep 09 split stephanie after adjusment conversion_Recon" xfId="2002"/>
    <cellStyle name="_Arrears 2 (Raj)_Book6_Ops risk Mauritius - Sep 09 split stephanie after adjusment conversion_Recon W1" xfId="2003"/>
    <cellStyle name="_Arrears 2 (Raj)_Book6_Ops risk Mauritius - Sep 09 split stephanie after adjusment conversion_Recon_1" xfId="2004"/>
    <cellStyle name="_Arrears 2 (Raj)_Book6_Ops risk Mauritius - Sep 09 split stephanie after adjusment conversion_Recon_2" xfId="2005"/>
    <cellStyle name="_Arrears 2 (Raj)_Book6_Ops risk Mauritius - Sep 09 split stephanie after adjusment conversion_Recon_3" xfId="2006"/>
    <cellStyle name="_Arrears 2 (Raj)_Book6_Ops risk Mauritius - Sep 09 split stephanie after adjusment conversion_Reconciliation" xfId="2007"/>
    <cellStyle name="_Arrears 2 (Raj)_Book6_Ops risk Mauritius - Sep 09 split stephanie after adjusment conversion_Reconciliation_1" xfId="2008"/>
    <cellStyle name="_Arrears 2 (Raj)_Book6_Ops risk Mauritius - Sep 09 split stephanie after adjusment conversion_Reconciliation_2" xfId="2009"/>
    <cellStyle name="_Arrears 2 (Raj)_Book6_Ops risk Mauritius - Sep 09 split stephanie after adjusment conversion_Reconciliation_3" xfId="2010"/>
    <cellStyle name="_Arrears 2 (Raj)_Book6_Recon" xfId="2011"/>
    <cellStyle name="_Arrears 2 (Raj)_Book6_Recon W1" xfId="2012"/>
    <cellStyle name="_Arrears 2 (Raj)_Book6_Recon_1" xfId="2013"/>
    <cellStyle name="_Arrears 2 (Raj)_Book6_Recon_2" xfId="2014"/>
    <cellStyle name="_Arrears 2 (Raj)_Book6_Recon_3" xfId="2015"/>
    <cellStyle name="_Arrears 2 (Raj)_Book6_Reconciliation" xfId="2016"/>
    <cellStyle name="_Arrears 2 (Raj)_Book6_Reconciliation_1" xfId="2017"/>
    <cellStyle name="_Arrears 2 (Raj)_Book6_Reconciliation_2" xfId="2018"/>
    <cellStyle name="_Arrears 2 (Raj)_Book6_Reconciliation_3" xfId="2019"/>
    <cellStyle name="_Arrears 2 (Raj)_Book6_RELATED PARTY-2010 05 31" xfId="2020"/>
    <cellStyle name="_Arrears 2 (Raj)_Book6_RELATED PARTY-2010 05 31_(19) Loan Feb-11(Feb-11 figures)" xfId="2021"/>
    <cellStyle name="_Arrears 2 (Raj)_Book6_Sheet1" xfId="2022"/>
    <cellStyle name="_Arrears 2 (Raj)_BS - Mar 09" xfId="2023"/>
    <cellStyle name="_Arrears 2 (Raj)_BS - Mar 09_IBM_Grouped(2)" xfId="2024"/>
    <cellStyle name="_Arrears 2 (Raj)_BS - Mar 09_IBM_Grouped(2)_Recon" xfId="2025"/>
    <cellStyle name="_Arrears 2 (Raj)_BS - Mar 09_IBM_Grouped(2)_Recon to Segmental Report" xfId="2026"/>
    <cellStyle name="_Arrears 2 (Raj)_BS - Mar 09_IBM_Grouped(2)_Recon_1" xfId="2027"/>
    <cellStyle name="_Arrears 2 (Raj)_BS - Mar 09_IBM_Grouped(2)_Recon_2" xfId="2028"/>
    <cellStyle name="_Arrears 2 (Raj)_BS - Mar 09_IBM_Grouped(2)_Recon_3" xfId="2029"/>
    <cellStyle name="_Arrears 2 (Raj)_BS - Mar 09_IBM_Grouped(2)_Recon_4" xfId="2030"/>
    <cellStyle name="_Arrears 2 (Raj)_BS - Mar 09_IBM_Grouped(2)_Reconciliation" xfId="2031"/>
    <cellStyle name="_Arrears 2 (Raj)_BS - Mar 09_IBM_Grouped(2)_Reconciliation_1" xfId="2032"/>
    <cellStyle name="_Arrears 2 (Raj)_BS - Mar 09_IBM_Grouped(2)_Reconciliation_2" xfId="2033"/>
    <cellStyle name="_Arrears 2 (Raj)_BS - Mar 09_IBM_Grouped(2)_Reconciliation_3" xfId="2034"/>
    <cellStyle name="_Arrears 2 (Raj)_BS - Mar 09_Recon" xfId="2035"/>
    <cellStyle name="_Arrears 2 (Raj)_BS - Mar 09_Recon W1" xfId="2036"/>
    <cellStyle name="_Arrears 2 (Raj)_BS - Mar 09_Recon_1" xfId="2037"/>
    <cellStyle name="_Arrears 2 (Raj)_BS - Mar 09_Recon_2" xfId="2038"/>
    <cellStyle name="_Arrears 2 (Raj)_BS - Mar 09_Recon_3" xfId="2039"/>
    <cellStyle name="_Arrears 2 (Raj)_BS - Mar 09_Reconciliation" xfId="2040"/>
    <cellStyle name="_Arrears 2 (Raj)_BS - Mar 09_Reconciliation_1" xfId="2041"/>
    <cellStyle name="_Arrears 2 (Raj)_BS - Mar 09_Reconciliation_2" xfId="2042"/>
    <cellStyle name="_Arrears 2 (Raj)_BS - Mar 09_Reconciliation_3" xfId="2043"/>
    <cellStyle name="_Arrears 2 (Raj)_BSIS essbase" xfId="2044"/>
    <cellStyle name="_Arrears 2 (Raj)_BSIS essbase_Recon" xfId="2045"/>
    <cellStyle name="_Arrears 2 (Raj)_BSIS essbase_Recon W1" xfId="2046"/>
    <cellStyle name="_Arrears 2 (Raj)_BSIS essbase_Recon_1" xfId="2047"/>
    <cellStyle name="_Arrears 2 (Raj)_BSIS essbase_Recon_2" xfId="2048"/>
    <cellStyle name="_Arrears 2 (Raj)_BSIS essbase_Recon_3" xfId="2049"/>
    <cellStyle name="_Arrears 2 (Raj)_BSIS essbase_Reconciliation" xfId="2050"/>
    <cellStyle name="_Arrears 2 (Raj)_BSIS essbase_Reconciliation_1" xfId="2051"/>
    <cellStyle name="_Arrears 2 (Raj)_BSIS essbase_Reconciliation_2" xfId="2052"/>
    <cellStyle name="_Arrears 2 (Raj)_BSIS essbase_Reconciliation_3" xfId="2053"/>
    <cellStyle name="_Arrears 2 (Raj)_BSIS essbase_Sheet1" xfId="2054"/>
    <cellStyle name="_Arrears 2 (Raj)_capital adequacy September 2009" xfId="2055"/>
    <cellStyle name="_Arrears 2 (Raj)_capital adequacy September 2009_IBM_Grouped(2)" xfId="2056"/>
    <cellStyle name="_Arrears 2 (Raj)_capital adequacy September 2009_IBM_Grouped(2)_Recon" xfId="2057"/>
    <cellStyle name="_Arrears 2 (Raj)_capital adequacy September 2009_IBM_Grouped(2)_Recon to Segmental Report" xfId="2058"/>
    <cellStyle name="_Arrears 2 (Raj)_capital adequacy September 2009_IBM_Grouped(2)_Recon_1" xfId="2059"/>
    <cellStyle name="_Arrears 2 (Raj)_capital adequacy September 2009_IBM_Grouped(2)_Recon_2" xfId="2060"/>
    <cellStyle name="_Arrears 2 (Raj)_capital adequacy September 2009_IBM_Grouped(2)_Recon_3" xfId="2061"/>
    <cellStyle name="_Arrears 2 (Raj)_capital adequacy September 2009_IBM_Grouped(2)_Recon_4" xfId="2062"/>
    <cellStyle name="_Arrears 2 (Raj)_capital adequacy September 2009_IBM_Grouped(2)_Reconciliation" xfId="2063"/>
    <cellStyle name="_Arrears 2 (Raj)_capital adequacy September 2009_IBM_Grouped(2)_Reconciliation_1" xfId="2064"/>
    <cellStyle name="_Arrears 2 (Raj)_capital adequacy September 2009_IBM_Grouped(2)_Reconciliation_2" xfId="2065"/>
    <cellStyle name="_Arrears 2 (Raj)_capital adequacy September 2009_IBM_Grouped(2)_Reconciliation_3" xfId="2066"/>
    <cellStyle name="_Arrears 2 (Raj)_capital adequacy September 2009_Recon" xfId="2067"/>
    <cellStyle name="_Arrears 2 (Raj)_capital adequacy September 2009_Recon W1" xfId="2068"/>
    <cellStyle name="_Arrears 2 (Raj)_capital adequacy September 2009_Recon_1" xfId="2069"/>
    <cellStyle name="_Arrears 2 (Raj)_capital adequacy September 2009_Recon_2" xfId="2070"/>
    <cellStyle name="_Arrears 2 (Raj)_capital adequacy September 2009_Recon_3" xfId="2071"/>
    <cellStyle name="_Arrears 2 (Raj)_capital adequacy September 2009_Reconciliation" xfId="2072"/>
    <cellStyle name="_Arrears 2 (Raj)_capital adequacy September 2009_Reconciliation_1" xfId="2073"/>
    <cellStyle name="_Arrears 2 (Raj)_capital adequacy September 2009_Reconciliation_2" xfId="2074"/>
    <cellStyle name="_Arrears 2 (Raj)_capital adequacy September 2009_Reconciliation_3" xfId="2075"/>
    <cellStyle name="_Arrears 2 (Raj)_Detailed BS Dec 08" xfId="2076"/>
    <cellStyle name="_Arrears 2 (Raj)_Detailed BS Dec 08_IBM_Grouped(2)" xfId="2077"/>
    <cellStyle name="_Arrears 2 (Raj)_Detailed BS Dec 08_IBM_Grouped(2)_Recon" xfId="2078"/>
    <cellStyle name="_Arrears 2 (Raj)_Detailed BS Dec 08_IBM_Grouped(2)_Recon to Segmental Report" xfId="2079"/>
    <cellStyle name="_Arrears 2 (Raj)_Detailed BS Dec 08_IBM_Grouped(2)_Recon_1" xfId="2080"/>
    <cellStyle name="_Arrears 2 (Raj)_Detailed BS Dec 08_IBM_Grouped(2)_Recon_2" xfId="2081"/>
    <cellStyle name="_Arrears 2 (Raj)_Detailed BS Dec 08_IBM_Grouped(2)_Recon_3" xfId="2082"/>
    <cellStyle name="_Arrears 2 (Raj)_Detailed BS Dec 08_IBM_Grouped(2)_Recon_4" xfId="2083"/>
    <cellStyle name="_Arrears 2 (Raj)_Detailed BS Dec 08_IBM_Grouped(2)_Reconciliation" xfId="2084"/>
    <cellStyle name="_Arrears 2 (Raj)_Detailed BS Dec 08_IBM_Grouped(2)_Reconciliation_1" xfId="2085"/>
    <cellStyle name="_Arrears 2 (Raj)_Detailed BS Dec 08_IBM_Grouped(2)_Reconciliation_2" xfId="2086"/>
    <cellStyle name="_Arrears 2 (Raj)_Detailed BS Dec 08_IBM_Grouped(2)_Reconciliation_3" xfId="2087"/>
    <cellStyle name="_Arrears 2 (Raj)_Detailed BS Dec 08_Recon" xfId="2088"/>
    <cellStyle name="_Arrears 2 (Raj)_Detailed BS Dec 08_Recon W1" xfId="2089"/>
    <cellStyle name="_Arrears 2 (Raj)_Detailed BS Dec 08_Recon_1" xfId="2090"/>
    <cellStyle name="_Arrears 2 (Raj)_Detailed BS Dec 08_Recon_2" xfId="2091"/>
    <cellStyle name="_Arrears 2 (Raj)_Detailed BS Dec 08_Recon_3" xfId="2092"/>
    <cellStyle name="_Arrears 2 (Raj)_Detailed BS Dec 08_Reconciliation" xfId="2093"/>
    <cellStyle name="_Arrears 2 (Raj)_Detailed BS Dec 08_Reconciliation_1" xfId="2094"/>
    <cellStyle name="_Arrears 2 (Raj)_Detailed BS Dec 08_Reconciliation_2" xfId="2095"/>
    <cellStyle name="_Arrears 2 (Raj)_Detailed BS Dec 08_Reconciliation_3" xfId="2096"/>
    <cellStyle name="_Arrears 2 (Raj)_Detailed BS Jan 09" xfId="2097"/>
    <cellStyle name="_Arrears 2 (Raj)_Detailed BS Jan 09_IBM_Grouped(2)" xfId="2098"/>
    <cellStyle name="_Arrears 2 (Raj)_Detailed BS Jan 09_IBM_Grouped(2)_Recon" xfId="2099"/>
    <cellStyle name="_Arrears 2 (Raj)_Detailed BS Jan 09_IBM_Grouped(2)_Recon to Segmental Report" xfId="2100"/>
    <cellStyle name="_Arrears 2 (Raj)_Detailed BS Jan 09_IBM_Grouped(2)_Recon_1" xfId="2101"/>
    <cellStyle name="_Arrears 2 (Raj)_Detailed BS Jan 09_IBM_Grouped(2)_Recon_2" xfId="2102"/>
    <cellStyle name="_Arrears 2 (Raj)_Detailed BS Jan 09_IBM_Grouped(2)_Recon_3" xfId="2103"/>
    <cellStyle name="_Arrears 2 (Raj)_Detailed BS Jan 09_IBM_Grouped(2)_Recon_4" xfId="2104"/>
    <cellStyle name="_Arrears 2 (Raj)_Detailed BS Jan 09_IBM_Grouped(2)_Reconciliation" xfId="2105"/>
    <cellStyle name="_Arrears 2 (Raj)_Detailed BS Jan 09_IBM_Grouped(2)_Reconciliation_1" xfId="2106"/>
    <cellStyle name="_Arrears 2 (Raj)_Detailed BS Jan 09_IBM_Grouped(2)_Reconciliation_2" xfId="2107"/>
    <cellStyle name="_Arrears 2 (Raj)_Detailed BS Jan 09_IBM_Grouped(2)_Reconciliation_3" xfId="2108"/>
    <cellStyle name="_Arrears 2 (Raj)_Detailed BS Jan 09_Recon" xfId="2109"/>
    <cellStyle name="_Arrears 2 (Raj)_Detailed BS Jan 09_Recon W1" xfId="2110"/>
    <cellStyle name="_Arrears 2 (Raj)_Detailed BS Jan 09_Recon_1" xfId="2111"/>
    <cellStyle name="_Arrears 2 (Raj)_Detailed BS Jan 09_Recon_2" xfId="2112"/>
    <cellStyle name="_Arrears 2 (Raj)_Detailed BS Jan 09_Recon_3" xfId="2113"/>
    <cellStyle name="_Arrears 2 (Raj)_Detailed BS Jan 09_Reconciliation" xfId="2114"/>
    <cellStyle name="_Arrears 2 (Raj)_Detailed BS Jan 09_Reconciliation_1" xfId="2115"/>
    <cellStyle name="_Arrears 2 (Raj)_Detailed BS Jan 09_Reconciliation_2" xfId="2116"/>
    <cellStyle name="_Arrears 2 (Raj)_Detailed BS Jan 09_Reconciliation_3" xfId="2117"/>
    <cellStyle name="_Arrears 2 (Raj)_Detailed BS Jun 09" xfId="2118"/>
    <cellStyle name="_Arrears 2 (Raj)_Detailed BS Jun 09_IBM_Grouped(2)" xfId="2119"/>
    <cellStyle name="_Arrears 2 (Raj)_Detailed BS Jun 09_IBM_Grouped(2)_Recon" xfId="2120"/>
    <cellStyle name="_Arrears 2 (Raj)_Detailed BS Jun 09_IBM_Grouped(2)_Recon to Segmental Report" xfId="2121"/>
    <cellStyle name="_Arrears 2 (Raj)_Detailed BS Jun 09_IBM_Grouped(2)_Recon_1" xfId="2122"/>
    <cellStyle name="_Arrears 2 (Raj)_Detailed BS Jun 09_IBM_Grouped(2)_Recon_2" xfId="2123"/>
    <cellStyle name="_Arrears 2 (Raj)_Detailed BS Jun 09_IBM_Grouped(2)_Recon_3" xfId="2124"/>
    <cellStyle name="_Arrears 2 (Raj)_Detailed BS Jun 09_IBM_Grouped(2)_Recon_4" xfId="2125"/>
    <cellStyle name="_Arrears 2 (Raj)_Detailed BS Jun 09_IBM_Grouped(2)_Reconciliation" xfId="2126"/>
    <cellStyle name="_Arrears 2 (Raj)_Detailed BS Jun 09_IBM_Grouped(2)_Reconciliation_1" xfId="2127"/>
    <cellStyle name="_Arrears 2 (Raj)_Detailed BS Jun 09_IBM_Grouped(2)_Reconciliation_2" xfId="2128"/>
    <cellStyle name="_Arrears 2 (Raj)_Detailed BS Jun 09_IBM_Grouped(2)_Reconciliation_3" xfId="2129"/>
    <cellStyle name="_Arrears 2 (Raj)_Detailed BS Jun 09_Recon" xfId="2130"/>
    <cellStyle name="_Arrears 2 (Raj)_Detailed BS Jun 09_Recon W1" xfId="2131"/>
    <cellStyle name="_Arrears 2 (Raj)_Detailed BS Jun 09_Recon_1" xfId="2132"/>
    <cellStyle name="_Arrears 2 (Raj)_Detailed BS Jun 09_Recon_2" xfId="2133"/>
    <cellStyle name="_Arrears 2 (Raj)_Detailed BS Jun 09_Recon_3" xfId="2134"/>
    <cellStyle name="_Arrears 2 (Raj)_Detailed BS Jun 09_Reconciliation" xfId="2135"/>
    <cellStyle name="_Arrears 2 (Raj)_Detailed BS Jun 09_Reconciliation_1" xfId="2136"/>
    <cellStyle name="_Arrears 2 (Raj)_Detailed BS Jun 09_Reconciliation_2" xfId="2137"/>
    <cellStyle name="_Arrears 2 (Raj)_Detailed BS Jun 09_Reconciliation_3" xfId="2138"/>
    <cellStyle name="_Arrears 2 (Raj)_Detailed BS June08" xfId="2139"/>
    <cellStyle name="_Arrears 2 (Raj)_Detailed BS June08_31.12.09 Mauritius-USD based ledger - Final1" xfId="2140"/>
    <cellStyle name="_Arrears 2 (Raj)_Detailed BS June08_Book4" xfId="2141"/>
    <cellStyle name="_Arrears 2 (Raj)_Detailed BS June08_Book4_IBM_Grouped(2)" xfId="2142"/>
    <cellStyle name="_Arrears 2 (Raj)_Detailed BS June08_Book4_IBM_Grouped(2)_Recon" xfId="2143"/>
    <cellStyle name="_Arrears 2 (Raj)_Detailed BS June08_Book4_IBM_Grouped(2)_Recon to Segmental Report" xfId="2144"/>
    <cellStyle name="_Arrears 2 (Raj)_Detailed BS June08_Book4_IBM_Grouped(2)_Recon_1" xfId="2145"/>
    <cellStyle name="_Arrears 2 (Raj)_Detailed BS June08_Book4_IBM_Grouped(2)_Recon_2" xfId="2146"/>
    <cellStyle name="_Arrears 2 (Raj)_Detailed BS June08_Book4_IBM_Grouped(2)_Recon_3" xfId="2147"/>
    <cellStyle name="_Arrears 2 (Raj)_Detailed BS June08_Book4_IBM_Grouped(2)_Recon_4" xfId="2148"/>
    <cellStyle name="_Arrears 2 (Raj)_Detailed BS June08_Book4_IBM_Grouped(2)_Reconciliation" xfId="2149"/>
    <cellStyle name="_Arrears 2 (Raj)_Detailed BS June08_Book4_IBM_Grouped(2)_Reconciliation_1" xfId="2150"/>
    <cellStyle name="_Arrears 2 (Raj)_Detailed BS June08_Book4_IBM_Grouped(2)_Reconciliation_2" xfId="2151"/>
    <cellStyle name="_Arrears 2 (Raj)_Detailed BS June08_Book4_IBM_Grouped(2)_Reconciliation_3" xfId="2152"/>
    <cellStyle name="_Arrears 2 (Raj)_Detailed BS June08_Book4_Recon" xfId="2153"/>
    <cellStyle name="_Arrears 2 (Raj)_Detailed BS June08_Book4_Recon W1" xfId="2154"/>
    <cellStyle name="_Arrears 2 (Raj)_Detailed BS June08_Book4_Recon_1" xfId="2155"/>
    <cellStyle name="_Arrears 2 (Raj)_Detailed BS June08_Book4_Recon_2" xfId="2156"/>
    <cellStyle name="_Arrears 2 (Raj)_Detailed BS June08_Book4_Recon_3" xfId="2157"/>
    <cellStyle name="_Arrears 2 (Raj)_Detailed BS June08_Book4_Reconciliation" xfId="2158"/>
    <cellStyle name="_Arrears 2 (Raj)_Detailed BS June08_Book4_Reconciliation_1" xfId="2159"/>
    <cellStyle name="_Arrears 2 (Raj)_Detailed BS June08_Book4_Reconciliation_2" xfId="2160"/>
    <cellStyle name="_Arrears 2 (Raj)_Detailed BS June08_Book4_Reconciliation_3" xfId="2161"/>
    <cellStyle name="_Arrears 2 (Raj)_Detailed BS June08_Book5" xfId="2162"/>
    <cellStyle name="_Arrears 2 (Raj)_Detailed BS June08_Book5_(19) Loan Feb-11(Feb-11 figures)" xfId="2163"/>
    <cellStyle name="_Arrears 2 (Raj)_Detailed BS June08_capital adequacy September 2009" xfId="2164"/>
    <cellStyle name="_Arrears 2 (Raj)_Detailed BS June08_capital adequacy September 2009_IBM_Grouped(2)" xfId="2165"/>
    <cellStyle name="_Arrears 2 (Raj)_Detailed BS June08_capital adequacy September 2009_IBM_Grouped(2)_Recon" xfId="2166"/>
    <cellStyle name="_Arrears 2 (Raj)_Detailed BS June08_capital adequacy September 2009_IBM_Grouped(2)_Recon to Segmental Report" xfId="2167"/>
    <cellStyle name="_Arrears 2 (Raj)_Detailed BS June08_capital adequacy September 2009_IBM_Grouped(2)_Recon_1" xfId="2168"/>
    <cellStyle name="_Arrears 2 (Raj)_Detailed BS June08_capital adequacy September 2009_IBM_Grouped(2)_Recon_2" xfId="2169"/>
    <cellStyle name="_Arrears 2 (Raj)_Detailed BS June08_capital adequacy September 2009_IBM_Grouped(2)_Recon_3" xfId="2170"/>
    <cellStyle name="_Arrears 2 (Raj)_Detailed BS June08_capital adequacy September 2009_IBM_Grouped(2)_Recon_4" xfId="2171"/>
    <cellStyle name="_Arrears 2 (Raj)_Detailed BS June08_capital adequacy September 2009_IBM_Grouped(2)_Reconciliation" xfId="2172"/>
    <cellStyle name="_Arrears 2 (Raj)_Detailed BS June08_capital adequacy September 2009_IBM_Grouped(2)_Reconciliation_1" xfId="2173"/>
    <cellStyle name="_Arrears 2 (Raj)_Detailed BS June08_capital adequacy September 2009_IBM_Grouped(2)_Reconciliation_2" xfId="2174"/>
    <cellStyle name="_Arrears 2 (Raj)_Detailed BS June08_capital adequacy September 2009_IBM_Grouped(2)_Reconciliation_3" xfId="2175"/>
    <cellStyle name="_Arrears 2 (Raj)_Detailed BS June08_capital adequacy September 2009_Recon" xfId="2176"/>
    <cellStyle name="_Arrears 2 (Raj)_Detailed BS June08_capital adequacy September 2009_Recon W1" xfId="2177"/>
    <cellStyle name="_Arrears 2 (Raj)_Detailed BS June08_capital adequacy September 2009_Recon_1" xfId="2178"/>
    <cellStyle name="_Arrears 2 (Raj)_Detailed BS June08_capital adequacy September 2009_Recon_2" xfId="2179"/>
    <cellStyle name="_Arrears 2 (Raj)_Detailed BS June08_capital adequacy September 2009_Recon_3" xfId="2180"/>
    <cellStyle name="_Arrears 2 (Raj)_Detailed BS June08_capital adequacy September 2009_Reconciliation" xfId="2181"/>
    <cellStyle name="_Arrears 2 (Raj)_Detailed BS June08_capital adequacy September 2009_Reconciliation_1" xfId="2182"/>
    <cellStyle name="_Arrears 2 (Raj)_Detailed BS June08_capital adequacy September 2009_Reconciliation_2" xfId="2183"/>
    <cellStyle name="_Arrears 2 (Raj)_Detailed BS June08_capital adequacy September 2009_Reconciliation_3" xfId="2184"/>
    <cellStyle name="_Arrears 2 (Raj)_Detailed BS June08_Copy of Mauritius-USD based ledger" xfId="2185"/>
    <cellStyle name="_Arrears 2 (Raj)_Detailed BS June08_Copy of Mauritius-USD based ledger_Recon" xfId="2186"/>
    <cellStyle name="_Arrears 2 (Raj)_Detailed BS June08_Copy of Mauritius-USD based ledger_Recon W1" xfId="2187"/>
    <cellStyle name="_Arrears 2 (Raj)_Detailed BS June08_Copy of Mauritius-USD based ledger_Recon_1" xfId="2188"/>
    <cellStyle name="_Arrears 2 (Raj)_Detailed BS June08_Copy of Mauritius-USD based ledger_Recon_2" xfId="2189"/>
    <cellStyle name="_Arrears 2 (Raj)_Detailed BS June08_Copy of Mauritius-USD based ledger_Recon_3" xfId="2190"/>
    <cellStyle name="_Arrears 2 (Raj)_Detailed BS June08_Copy of Mauritius-USD based ledger_Reconciliation" xfId="2191"/>
    <cellStyle name="_Arrears 2 (Raj)_Detailed BS June08_Copy of Mauritius-USD based ledger_Reconciliation_1" xfId="2192"/>
    <cellStyle name="_Arrears 2 (Raj)_Detailed BS June08_Copy of Mauritius-USD based ledger_Reconciliation_2" xfId="2193"/>
    <cellStyle name="_Arrears 2 (Raj)_Detailed BS June08_Copy of Mauritius-USD based ledger_Reconciliation_3" xfId="2194"/>
    <cellStyle name="_Arrears 2 (Raj)_Detailed BS June08_Ops risk Mauritius - Sep 09 split stephanie after adjusment conversion" xfId="2195"/>
    <cellStyle name="_Arrears 2 (Raj)_Detailed BS June08_Ops risk Mauritius - Sep 09 split stephanie after adjusment conversion_IBM_Grouped(2)" xfId="2196"/>
    <cellStyle name="_Arrears 2 (Raj)_Detailed BS June08_Ops risk Mauritius - Sep 09 split stephanie after adjusment conversion_IBM_Grouped(2)_Recon" xfId="2197"/>
    <cellStyle name="_Arrears 2 (Raj)_Detailed BS June08_Ops risk Mauritius - Sep 09 split stephanie after adjusment conversion_IBM_Grouped(2)_Recon to Segmental Report" xfId="2198"/>
    <cellStyle name="_Arrears 2 (Raj)_Detailed BS June08_Ops risk Mauritius - Sep 09 split stephanie after adjusment conversion_IBM_Grouped(2)_Recon_1" xfId="2199"/>
    <cellStyle name="_Arrears 2 (Raj)_Detailed BS June08_Ops risk Mauritius - Sep 09 split stephanie after adjusment conversion_IBM_Grouped(2)_Recon_2" xfId="2200"/>
    <cellStyle name="_Arrears 2 (Raj)_Detailed BS June08_Ops risk Mauritius - Sep 09 split stephanie after adjusment conversion_IBM_Grouped(2)_Recon_3" xfId="2201"/>
    <cellStyle name="_Arrears 2 (Raj)_Detailed BS June08_Ops risk Mauritius - Sep 09 split stephanie after adjusment conversion_IBM_Grouped(2)_Recon_4" xfId="2202"/>
    <cellStyle name="_Arrears 2 (Raj)_Detailed BS June08_Ops risk Mauritius - Sep 09 split stephanie after adjusment conversion_IBM_Grouped(2)_Reconciliation" xfId="2203"/>
    <cellStyle name="_Arrears 2 (Raj)_Detailed BS June08_Ops risk Mauritius - Sep 09 split stephanie after adjusment conversion_IBM_Grouped(2)_Reconciliation_1" xfId="2204"/>
    <cellStyle name="_Arrears 2 (Raj)_Detailed BS June08_Ops risk Mauritius - Sep 09 split stephanie after adjusment conversion_IBM_Grouped(2)_Reconciliation_2" xfId="2205"/>
    <cellStyle name="_Arrears 2 (Raj)_Detailed BS June08_Ops risk Mauritius - Sep 09 split stephanie after adjusment conversion_IBM_Grouped(2)_Reconciliation_3" xfId="2206"/>
    <cellStyle name="_Arrears 2 (Raj)_Detailed BS June08_Ops risk Mauritius - Sep 09 split stephanie after adjusment conversion_Recon" xfId="2207"/>
    <cellStyle name="_Arrears 2 (Raj)_Detailed BS June08_Ops risk Mauritius - Sep 09 split stephanie after adjusment conversion_Recon W1" xfId="2208"/>
    <cellStyle name="_Arrears 2 (Raj)_Detailed BS June08_Ops risk Mauritius - Sep 09 split stephanie after adjusment conversion_Recon_1" xfId="2209"/>
    <cellStyle name="_Arrears 2 (Raj)_Detailed BS June08_Ops risk Mauritius - Sep 09 split stephanie after adjusment conversion_Recon_2" xfId="2210"/>
    <cellStyle name="_Arrears 2 (Raj)_Detailed BS June08_Ops risk Mauritius - Sep 09 split stephanie after adjusment conversion_Recon_3" xfId="2211"/>
    <cellStyle name="_Arrears 2 (Raj)_Detailed BS June08_Ops risk Mauritius - Sep 09 split stephanie after adjusment conversion_Reconciliation" xfId="2212"/>
    <cellStyle name="_Arrears 2 (Raj)_Detailed BS June08_Ops risk Mauritius - Sep 09 split stephanie after adjusment conversion_Reconciliation_1" xfId="2213"/>
    <cellStyle name="_Arrears 2 (Raj)_Detailed BS June08_Ops risk Mauritius - Sep 09 split stephanie after adjusment conversion_Reconciliation_2" xfId="2214"/>
    <cellStyle name="_Arrears 2 (Raj)_Detailed BS June08_Ops risk Mauritius - Sep 09 split stephanie after adjusment conversion_Reconciliation_3" xfId="2215"/>
    <cellStyle name="_Arrears 2 (Raj)_Detailed BS June08_Recon" xfId="2216"/>
    <cellStyle name="_Arrears 2 (Raj)_Detailed BS June08_Recon W1" xfId="2217"/>
    <cellStyle name="_Arrears 2 (Raj)_Detailed BS June08_Recon_1" xfId="2218"/>
    <cellStyle name="_Arrears 2 (Raj)_Detailed BS June08_Recon_2" xfId="2219"/>
    <cellStyle name="_Arrears 2 (Raj)_Detailed BS June08_Recon_3" xfId="2220"/>
    <cellStyle name="_Arrears 2 (Raj)_Detailed BS June08_Reconciliation" xfId="2221"/>
    <cellStyle name="_Arrears 2 (Raj)_Detailed BS June08_Reconciliation_1" xfId="2222"/>
    <cellStyle name="_Arrears 2 (Raj)_Detailed BS June08_Reconciliation_2" xfId="2223"/>
    <cellStyle name="_Arrears 2 (Raj)_Detailed BS June08_Reconciliation_3" xfId="2224"/>
    <cellStyle name="_Arrears 2 (Raj)_Detailed BS June08_RELATED PARTY-2010 05 31" xfId="2225"/>
    <cellStyle name="_Arrears 2 (Raj)_Detailed BS June08_RELATED PARTY-2010 05 31_(19) Loan Feb-11(Feb-11 figures)" xfId="2226"/>
    <cellStyle name="_Arrears 2 (Raj)_Detailed BS June08_Sheet1" xfId="2227"/>
    <cellStyle name="_Arrears 2 (Raj)_Detailed BS March 08(1)" xfId="2228"/>
    <cellStyle name="_Arrears 2 (Raj)_Detailed BS March 08(1)_31.12.09 Mauritius-USD based ledger - Final1" xfId="2229"/>
    <cellStyle name="_Arrears 2 (Raj)_Detailed BS March 08(1)_Book4" xfId="2230"/>
    <cellStyle name="_Arrears 2 (Raj)_Detailed BS March 08(1)_Book4_IBM_Grouped(2)" xfId="2231"/>
    <cellStyle name="_Arrears 2 (Raj)_Detailed BS March 08(1)_Book4_IBM_Grouped(2)_Recon" xfId="2232"/>
    <cellStyle name="_Arrears 2 (Raj)_Detailed BS March 08(1)_Book4_IBM_Grouped(2)_Recon to Segmental Report" xfId="2233"/>
    <cellStyle name="_Arrears 2 (Raj)_Detailed BS March 08(1)_Book4_IBM_Grouped(2)_Recon_1" xfId="2234"/>
    <cellStyle name="_Arrears 2 (Raj)_Detailed BS March 08(1)_Book4_IBM_Grouped(2)_Recon_2" xfId="2235"/>
    <cellStyle name="_Arrears 2 (Raj)_Detailed BS March 08(1)_Book4_IBM_Grouped(2)_Recon_3" xfId="2236"/>
    <cellStyle name="_Arrears 2 (Raj)_Detailed BS March 08(1)_Book4_IBM_Grouped(2)_Recon_4" xfId="2237"/>
    <cellStyle name="_Arrears 2 (Raj)_Detailed BS March 08(1)_Book4_IBM_Grouped(2)_Reconciliation" xfId="2238"/>
    <cellStyle name="_Arrears 2 (Raj)_Detailed BS March 08(1)_Book4_IBM_Grouped(2)_Reconciliation_1" xfId="2239"/>
    <cellStyle name="_Arrears 2 (Raj)_Detailed BS March 08(1)_Book4_IBM_Grouped(2)_Reconciliation_2" xfId="2240"/>
    <cellStyle name="_Arrears 2 (Raj)_Detailed BS March 08(1)_Book4_IBM_Grouped(2)_Reconciliation_3" xfId="2241"/>
    <cellStyle name="_Arrears 2 (Raj)_Detailed BS March 08(1)_Book4_Recon" xfId="2242"/>
    <cellStyle name="_Arrears 2 (Raj)_Detailed BS March 08(1)_Book4_Recon W1" xfId="2243"/>
    <cellStyle name="_Arrears 2 (Raj)_Detailed BS March 08(1)_Book4_Recon_1" xfId="2244"/>
    <cellStyle name="_Arrears 2 (Raj)_Detailed BS March 08(1)_Book4_Recon_2" xfId="2245"/>
    <cellStyle name="_Arrears 2 (Raj)_Detailed BS March 08(1)_Book4_Recon_3" xfId="2246"/>
    <cellStyle name="_Arrears 2 (Raj)_Detailed BS March 08(1)_Book4_Reconciliation" xfId="2247"/>
    <cellStyle name="_Arrears 2 (Raj)_Detailed BS March 08(1)_Book4_Reconciliation_1" xfId="2248"/>
    <cellStyle name="_Arrears 2 (Raj)_Detailed BS March 08(1)_Book4_Reconciliation_2" xfId="2249"/>
    <cellStyle name="_Arrears 2 (Raj)_Detailed BS March 08(1)_Book4_Reconciliation_3" xfId="2250"/>
    <cellStyle name="_Arrears 2 (Raj)_Detailed BS March 08(1)_Book5" xfId="2251"/>
    <cellStyle name="_Arrears 2 (Raj)_Detailed BS March 08(1)_Book5_(19) Loan Feb-11(Feb-11 figures)" xfId="2252"/>
    <cellStyle name="_Arrears 2 (Raj)_Detailed BS March 08(1)_capital adequacy September 2009" xfId="2253"/>
    <cellStyle name="_Arrears 2 (Raj)_Detailed BS March 08(1)_capital adequacy September 2009_IBM_Grouped(2)" xfId="2254"/>
    <cellStyle name="_Arrears 2 (Raj)_Detailed BS March 08(1)_capital adequacy September 2009_IBM_Grouped(2)_Recon" xfId="2255"/>
    <cellStyle name="_Arrears 2 (Raj)_Detailed BS March 08(1)_capital adequacy September 2009_IBM_Grouped(2)_Recon to Segmental Report" xfId="2256"/>
    <cellStyle name="_Arrears 2 (Raj)_Detailed BS March 08(1)_capital adequacy September 2009_IBM_Grouped(2)_Recon_1" xfId="2257"/>
    <cellStyle name="_Arrears 2 (Raj)_Detailed BS March 08(1)_capital adequacy September 2009_IBM_Grouped(2)_Recon_2" xfId="2258"/>
    <cellStyle name="_Arrears 2 (Raj)_Detailed BS March 08(1)_capital adequacy September 2009_IBM_Grouped(2)_Recon_3" xfId="2259"/>
    <cellStyle name="_Arrears 2 (Raj)_Detailed BS March 08(1)_capital adequacy September 2009_IBM_Grouped(2)_Recon_4" xfId="2260"/>
    <cellStyle name="_Arrears 2 (Raj)_Detailed BS March 08(1)_capital adequacy September 2009_IBM_Grouped(2)_Reconciliation" xfId="2261"/>
    <cellStyle name="_Arrears 2 (Raj)_Detailed BS March 08(1)_capital adequacy September 2009_IBM_Grouped(2)_Reconciliation_1" xfId="2262"/>
    <cellStyle name="_Arrears 2 (Raj)_Detailed BS March 08(1)_capital adequacy September 2009_IBM_Grouped(2)_Reconciliation_2" xfId="2263"/>
    <cellStyle name="_Arrears 2 (Raj)_Detailed BS March 08(1)_capital adequacy September 2009_IBM_Grouped(2)_Reconciliation_3" xfId="2264"/>
    <cellStyle name="_Arrears 2 (Raj)_Detailed BS March 08(1)_capital adequacy September 2009_Recon" xfId="2265"/>
    <cellStyle name="_Arrears 2 (Raj)_Detailed BS March 08(1)_capital adequacy September 2009_Recon W1" xfId="2266"/>
    <cellStyle name="_Arrears 2 (Raj)_Detailed BS March 08(1)_capital adequacy September 2009_Recon_1" xfId="2267"/>
    <cellStyle name="_Arrears 2 (Raj)_Detailed BS March 08(1)_capital adequacy September 2009_Recon_2" xfId="2268"/>
    <cellStyle name="_Arrears 2 (Raj)_Detailed BS March 08(1)_capital adequacy September 2009_Recon_3" xfId="2269"/>
    <cellStyle name="_Arrears 2 (Raj)_Detailed BS March 08(1)_capital adequacy September 2009_Reconciliation" xfId="2270"/>
    <cellStyle name="_Arrears 2 (Raj)_Detailed BS March 08(1)_capital adequacy September 2009_Reconciliation_1" xfId="2271"/>
    <cellStyle name="_Arrears 2 (Raj)_Detailed BS March 08(1)_capital adequacy September 2009_Reconciliation_2" xfId="2272"/>
    <cellStyle name="_Arrears 2 (Raj)_Detailed BS March 08(1)_capital adequacy September 2009_Reconciliation_3" xfId="2273"/>
    <cellStyle name="_Arrears 2 (Raj)_Detailed BS March 08(1)_Copy of Mauritius-USD based ledger" xfId="2274"/>
    <cellStyle name="_Arrears 2 (Raj)_Detailed BS March 08(1)_Copy of Mauritius-USD based ledger_Recon" xfId="2275"/>
    <cellStyle name="_Arrears 2 (Raj)_Detailed BS March 08(1)_Copy of Mauritius-USD based ledger_Recon W1" xfId="2276"/>
    <cellStyle name="_Arrears 2 (Raj)_Detailed BS March 08(1)_Copy of Mauritius-USD based ledger_Recon_1" xfId="2277"/>
    <cellStyle name="_Arrears 2 (Raj)_Detailed BS March 08(1)_Copy of Mauritius-USD based ledger_Recon_2" xfId="2278"/>
    <cellStyle name="_Arrears 2 (Raj)_Detailed BS March 08(1)_Copy of Mauritius-USD based ledger_Recon_3" xfId="2279"/>
    <cellStyle name="_Arrears 2 (Raj)_Detailed BS March 08(1)_Copy of Mauritius-USD based ledger_Reconciliation" xfId="2280"/>
    <cellStyle name="_Arrears 2 (Raj)_Detailed BS March 08(1)_Copy of Mauritius-USD based ledger_Reconciliation_1" xfId="2281"/>
    <cellStyle name="_Arrears 2 (Raj)_Detailed BS March 08(1)_Copy of Mauritius-USD based ledger_Reconciliation_2" xfId="2282"/>
    <cellStyle name="_Arrears 2 (Raj)_Detailed BS March 08(1)_Copy of Mauritius-USD based ledger_Reconciliation_3" xfId="2283"/>
    <cellStyle name="_Arrears 2 (Raj)_Detailed BS March 08(1)_Limits" xfId="2284"/>
    <cellStyle name="_Arrears 2 (Raj)_Detailed BS March 08(1)_Limits_IBM_Grouped(2)" xfId="2285"/>
    <cellStyle name="_Arrears 2 (Raj)_Detailed BS March 08(1)_Limits_IBM_Grouped(2)_Recon" xfId="2286"/>
    <cellStyle name="_Arrears 2 (Raj)_Detailed BS March 08(1)_Limits_IBM_Grouped(2)_Recon to Segmental Report" xfId="2287"/>
    <cellStyle name="_Arrears 2 (Raj)_Detailed BS March 08(1)_Limits_IBM_Grouped(2)_Recon_1" xfId="2288"/>
    <cellStyle name="_Arrears 2 (Raj)_Detailed BS March 08(1)_Limits_IBM_Grouped(2)_Recon_2" xfId="2289"/>
    <cellStyle name="_Arrears 2 (Raj)_Detailed BS March 08(1)_Limits_IBM_Grouped(2)_Recon_3" xfId="2290"/>
    <cellStyle name="_Arrears 2 (Raj)_Detailed BS March 08(1)_Limits_IBM_Grouped(2)_Recon_4" xfId="2291"/>
    <cellStyle name="_Arrears 2 (Raj)_Detailed BS March 08(1)_Limits_IBM_Grouped(2)_Reconciliation" xfId="2292"/>
    <cellStyle name="_Arrears 2 (Raj)_Detailed BS March 08(1)_Limits_IBM_Grouped(2)_Reconciliation_1" xfId="2293"/>
    <cellStyle name="_Arrears 2 (Raj)_Detailed BS March 08(1)_Limits_IBM_Grouped(2)_Reconciliation_2" xfId="2294"/>
    <cellStyle name="_Arrears 2 (Raj)_Detailed BS March 08(1)_Limits_IBM_Grouped(2)_Reconciliation_3" xfId="2295"/>
    <cellStyle name="_Arrears 2 (Raj)_Detailed BS March 08(1)_Limits_Recon" xfId="2296"/>
    <cellStyle name="_Arrears 2 (Raj)_Detailed BS March 08(1)_Limits_Recon W1" xfId="2297"/>
    <cellStyle name="_Arrears 2 (Raj)_Detailed BS March 08(1)_Limits_Recon_1" xfId="2298"/>
    <cellStyle name="_Arrears 2 (Raj)_Detailed BS March 08(1)_Limits_Recon_2" xfId="2299"/>
    <cellStyle name="_Arrears 2 (Raj)_Detailed BS March 08(1)_Limits_Recon_3" xfId="2300"/>
    <cellStyle name="_Arrears 2 (Raj)_Detailed BS March 08(1)_Limits_Reconciliation" xfId="2301"/>
    <cellStyle name="_Arrears 2 (Raj)_Detailed BS March 08(1)_Limits_Reconciliation_1" xfId="2302"/>
    <cellStyle name="_Arrears 2 (Raj)_Detailed BS March 08(1)_Limits_Reconciliation_2" xfId="2303"/>
    <cellStyle name="_Arrears 2 (Raj)_Detailed BS March 08(1)_Limits_Reconciliation_3" xfId="2304"/>
    <cellStyle name="_Arrears 2 (Raj)_Detailed BS March 08(1)_Ops risk Mauritius - Sep 09 split stephanie after adjusment conversion" xfId="2305"/>
    <cellStyle name="_Arrears 2 (Raj)_Detailed BS March 08(1)_Ops risk Mauritius - Sep 09 split stephanie after adjusment conversion_IBM_Grouped(2)" xfId="2306"/>
    <cellStyle name="_Arrears 2 (Raj)_Detailed BS March 08(1)_Ops risk Mauritius - Sep 09 split stephanie after adjusment conversion_IBM_Grouped(2)_Recon" xfId="2307"/>
    <cellStyle name="_Arrears 2 (Raj)_Detailed BS March 08(1)_Ops risk Mauritius - Sep 09 split stephanie after adjusment conversion_IBM_Grouped(2)_Recon to Segmental Report" xfId="2308"/>
    <cellStyle name="_Arrears 2 (Raj)_Detailed BS March 08(1)_Ops risk Mauritius - Sep 09 split stephanie after adjusment conversion_IBM_Grouped(2)_Recon_1" xfId="2309"/>
    <cellStyle name="_Arrears 2 (Raj)_Detailed BS March 08(1)_Ops risk Mauritius - Sep 09 split stephanie after adjusment conversion_IBM_Grouped(2)_Recon_2" xfId="2310"/>
    <cellStyle name="_Arrears 2 (Raj)_Detailed BS March 08(1)_Ops risk Mauritius - Sep 09 split stephanie after adjusment conversion_IBM_Grouped(2)_Recon_3" xfId="2311"/>
    <cellStyle name="_Arrears 2 (Raj)_Detailed BS March 08(1)_Ops risk Mauritius - Sep 09 split stephanie after adjusment conversion_IBM_Grouped(2)_Recon_4" xfId="2312"/>
    <cellStyle name="_Arrears 2 (Raj)_Detailed BS March 08(1)_Ops risk Mauritius - Sep 09 split stephanie after adjusment conversion_IBM_Grouped(2)_Reconciliation" xfId="2313"/>
    <cellStyle name="_Arrears 2 (Raj)_Detailed BS March 08(1)_Ops risk Mauritius - Sep 09 split stephanie after adjusment conversion_IBM_Grouped(2)_Reconciliation_1" xfId="2314"/>
    <cellStyle name="_Arrears 2 (Raj)_Detailed BS March 08(1)_Ops risk Mauritius - Sep 09 split stephanie after adjusment conversion_IBM_Grouped(2)_Reconciliation_2" xfId="2315"/>
    <cellStyle name="_Arrears 2 (Raj)_Detailed BS March 08(1)_Ops risk Mauritius - Sep 09 split stephanie after adjusment conversion_IBM_Grouped(2)_Reconciliation_3" xfId="2316"/>
    <cellStyle name="_Arrears 2 (Raj)_Detailed BS March 08(1)_Ops risk Mauritius - Sep 09 split stephanie after adjusment conversion_Recon" xfId="2317"/>
    <cellStyle name="_Arrears 2 (Raj)_Detailed BS March 08(1)_Ops risk Mauritius - Sep 09 split stephanie after adjusment conversion_Recon W1" xfId="2318"/>
    <cellStyle name="_Arrears 2 (Raj)_Detailed BS March 08(1)_Ops risk Mauritius - Sep 09 split stephanie after adjusment conversion_Recon_1" xfId="2319"/>
    <cellStyle name="_Arrears 2 (Raj)_Detailed BS March 08(1)_Ops risk Mauritius - Sep 09 split stephanie after adjusment conversion_Recon_2" xfId="2320"/>
    <cellStyle name="_Arrears 2 (Raj)_Detailed BS March 08(1)_Ops risk Mauritius - Sep 09 split stephanie after adjusment conversion_Recon_3" xfId="2321"/>
    <cellStyle name="_Arrears 2 (Raj)_Detailed BS March 08(1)_Ops risk Mauritius - Sep 09 split stephanie after adjusment conversion_Reconciliation" xfId="2322"/>
    <cellStyle name="_Arrears 2 (Raj)_Detailed BS March 08(1)_Ops risk Mauritius - Sep 09 split stephanie after adjusment conversion_Reconciliation_1" xfId="2323"/>
    <cellStyle name="_Arrears 2 (Raj)_Detailed BS March 08(1)_Ops risk Mauritius - Sep 09 split stephanie after adjusment conversion_Reconciliation_2" xfId="2324"/>
    <cellStyle name="_Arrears 2 (Raj)_Detailed BS March 08(1)_Ops risk Mauritius - Sep 09 split stephanie after adjusment conversion_Reconciliation_3" xfId="2325"/>
    <cellStyle name="_Arrears 2 (Raj)_Detailed BS March 08(1)_Recon" xfId="2326"/>
    <cellStyle name="_Arrears 2 (Raj)_Detailed BS March 08(1)_Recon W1" xfId="2327"/>
    <cellStyle name="_Arrears 2 (Raj)_Detailed BS March 08(1)_Recon_1" xfId="2328"/>
    <cellStyle name="_Arrears 2 (Raj)_Detailed BS March 08(1)_Recon_2" xfId="2329"/>
    <cellStyle name="_Arrears 2 (Raj)_Detailed BS March 08(1)_Recon_3" xfId="2330"/>
    <cellStyle name="_Arrears 2 (Raj)_Detailed BS March 08(1)_Reconciliation" xfId="2331"/>
    <cellStyle name="_Arrears 2 (Raj)_Detailed BS March 08(1)_Reconciliation_1" xfId="2332"/>
    <cellStyle name="_Arrears 2 (Raj)_Detailed BS March 08(1)_Reconciliation_2" xfId="2333"/>
    <cellStyle name="_Arrears 2 (Raj)_Detailed BS March 08(1)_Reconciliation_3" xfId="2334"/>
    <cellStyle name="_Arrears 2 (Raj)_Detailed BS March 08(1)_RELATED PARTY-2010 05 31" xfId="2335"/>
    <cellStyle name="_Arrears 2 (Raj)_Detailed BS March 08(1)_RELATED PARTY-2010 05 31_(19) Loan Feb-11(Feb-11 figures)" xfId="2336"/>
    <cellStyle name="_Arrears 2 (Raj)_Detailed BS March 08(1)_Sheet1" xfId="2337"/>
    <cellStyle name="_Arrears 2 (Raj)_Detailed BS March 09" xfId="2338"/>
    <cellStyle name="_Arrears 2 (Raj)_Detailed BS March 09_IBM_Grouped(2)" xfId="2339"/>
    <cellStyle name="_Arrears 2 (Raj)_Detailed BS March 09_IBM_Grouped(2)_Recon" xfId="2340"/>
    <cellStyle name="_Arrears 2 (Raj)_Detailed BS March 09_IBM_Grouped(2)_Recon to Segmental Report" xfId="2341"/>
    <cellStyle name="_Arrears 2 (Raj)_Detailed BS March 09_IBM_Grouped(2)_Recon_1" xfId="2342"/>
    <cellStyle name="_Arrears 2 (Raj)_Detailed BS March 09_IBM_Grouped(2)_Recon_2" xfId="2343"/>
    <cellStyle name="_Arrears 2 (Raj)_Detailed BS March 09_IBM_Grouped(2)_Recon_3" xfId="2344"/>
    <cellStyle name="_Arrears 2 (Raj)_Detailed BS March 09_IBM_Grouped(2)_Recon_4" xfId="2345"/>
    <cellStyle name="_Arrears 2 (Raj)_Detailed BS March 09_IBM_Grouped(2)_Reconciliation" xfId="2346"/>
    <cellStyle name="_Arrears 2 (Raj)_Detailed BS March 09_IBM_Grouped(2)_Reconciliation_1" xfId="2347"/>
    <cellStyle name="_Arrears 2 (Raj)_Detailed BS March 09_IBM_Grouped(2)_Reconciliation_2" xfId="2348"/>
    <cellStyle name="_Arrears 2 (Raj)_Detailed BS March 09_IBM_Grouped(2)_Reconciliation_3" xfId="2349"/>
    <cellStyle name="_Arrears 2 (Raj)_Detailed BS March 09_Recon" xfId="2350"/>
    <cellStyle name="_Arrears 2 (Raj)_Detailed BS March 09_Recon W1" xfId="2351"/>
    <cellStyle name="_Arrears 2 (Raj)_Detailed BS March 09_Recon_1" xfId="2352"/>
    <cellStyle name="_Arrears 2 (Raj)_Detailed BS March 09_Recon_2" xfId="2353"/>
    <cellStyle name="_Arrears 2 (Raj)_Detailed BS March 09_Recon_3" xfId="2354"/>
    <cellStyle name="_Arrears 2 (Raj)_Detailed BS March 09_Reconciliation" xfId="2355"/>
    <cellStyle name="_Arrears 2 (Raj)_Detailed BS March 09_Reconciliation_1" xfId="2356"/>
    <cellStyle name="_Arrears 2 (Raj)_Detailed BS March 09_Reconciliation_2" xfId="2357"/>
    <cellStyle name="_Arrears 2 (Raj)_Detailed BS March 09_Reconciliation_3" xfId="2358"/>
    <cellStyle name="_Arrears 2 (Raj)_Essbase 30-Jun-08" xfId="2359"/>
    <cellStyle name="_Arrears 2 (Raj)_Essbase 30-Jun-08_Recon" xfId="2360"/>
    <cellStyle name="_Arrears 2 (Raj)_Essbase 30-Jun-08_Recon W1" xfId="2361"/>
    <cellStyle name="_Arrears 2 (Raj)_Essbase 30-Jun-08_Recon_1" xfId="2362"/>
    <cellStyle name="_Arrears 2 (Raj)_Essbase 30-Jun-08_Recon_2" xfId="2363"/>
    <cellStyle name="_Arrears 2 (Raj)_Essbase 30-Jun-08_Recon_3" xfId="2364"/>
    <cellStyle name="_Arrears 2 (Raj)_Essbase 30-Jun-08_Reconciliation" xfId="2365"/>
    <cellStyle name="_Arrears 2 (Raj)_Essbase 30-Jun-08_Reconciliation_1" xfId="2366"/>
    <cellStyle name="_Arrears 2 (Raj)_Essbase 30-Jun-08_Reconciliation_2" xfId="2367"/>
    <cellStyle name="_Arrears 2 (Raj)_Essbase 30-Jun-08_Reconciliation_3" xfId="2368"/>
    <cellStyle name="_Arrears 2 (Raj)_Essbase 30-Jun-08_Sheet1" xfId="2369"/>
    <cellStyle name="_Arrears 2 (Raj)_Essbase 31-Jan-09" xfId="2370"/>
    <cellStyle name="_Arrears 2 (Raj)_Essbase 31-Jan-09_Recon" xfId="2371"/>
    <cellStyle name="_Arrears 2 (Raj)_Essbase 31-Jan-09_Recon W1" xfId="2372"/>
    <cellStyle name="_Arrears 2 (Raj)_Essbase 31-Jan-09_Recon_1" xfId="2373"/>
    <cellStyle name="_Arrears 2 (Raj)_Essbase 31-Jan-09_Recon_2" xfId="2374"/>
    <cellStyle name="_Arrears 2 (Raj)_Essbase 31-Jan-09_Recon_3" xfId="2375"/>
    <cellStyle name="_Arrears 2 (Raj)_Essbase 31-Jan-09_Reconciliation" xfId="2376"/>
    <cellStyle name="_Arrears 2 (Raj)_Essbase 31-Jan-09_Reconciliation_1" xfId="2377"/>
    <cellStyle name="_Arrears 2 (Raj)_Essbase 31-Jan-09_Reconciliation_2" xfId="2378"/>
    <cellStyle name="_Arrears 2 (Raj)_Essbase 31-Jan-09_Reconciliation_3" xfId="2379"/>
    <cellStyle name="_Arrears 2 (Raj)_Essbase 31-Jan-09_Sheet1" xfId="2380"/>
    <cellStyle name="_Arrears 2 (Raj)_Essbase 31-Mar-09" xfId="2381"/>
    <cellStyle name="_Arrears 2 (Raj)_Essbase 31-Mar-09_Recon" xfId="2382"/>
    <cellStyle name="_Arrears 2 (Raj)_Essbase 31-Mar-09_Recon W1" xfId="2383"/>
    <cellStyle name="_Arrears 2 (Raj)_Essbase 31-Mar-09_Recon_1" xfId="2384"/>
    <cellStyle name="_Arrears 2 (Raj)_Essbase 31-Mar-09_Recon_2" xfId="2385"/>
    <cellStyle name="_Arrears 2 (Raj)_Essbase 31-Mar-09_Recon_3" xfId="2386"/>
    <cellStyle name="_Arrears 2 (Raj)_Essbase 31-Mar-09_Reconciliation" xfId="2387"/>
    <cellStyle name="_Arrears 2 (Raj)_Essbase 31-Mar-09_Reconciliation_1" xfId="2388"/>
    <cellStyle name="_Arrears 2 (Raj)_Essbase 31-Mar-09_Reconciliation_2" xfId="2389"/>
    <cellStyle name="_Arrears 2 (Raj)_Essbase 31-Mar-09_Reconciliation_3" xfId="2390"/>
    <cellStyle name="_Arrears 2 (Raj)_Essbase 31-Mar-09_Sheet1" xfId="2391"/>
    <cellStyle name="_Arrears 2 (Raj)_Essbase April 2008" xfId="2392"/>
    <cellStyle name="_Arrears 2 (Raj)_Essbase April 2008_Recon" xfId="2393"/>
    <cellStyle name="_Arrears 2 (Raj)_Essbase April 2008_Recon W1" xfId="2394"/>
    <cellStyle name="_Arrears 2 (Raj)_Essbase April 2008_Recon_1" xfId="2395"/>
    <cellStyle name="_Arrears 2 (Raj)_Essbase April 2008_Recon_2" xfId="2396"/>
    <cellStyle name="_Arrears 2 (Raj)_Essbase April 2008_Recon_3" xfId="2397"/>
    <cellStyle name="_Arrears 2 (Raj)_Essbase April 2008_Reconciliation" xfId="2398"/>
    <cellStyle name="_Arrears 2 (Raj)_Essbase April 2008_Reconciliation_1" xfId="2399"/>
    <cellStyle name="_Arrears 2 (Raj)_Essbase April 2008_Reconciliation_2" xfId="2400"/>
    <cellStyle name="_Arrears 2 (Raj)_Essbase April 2008_Reconciliation_3" xfId="2401"/>
    <cellStyle name="_Arrears 2 (Raj)_Essbase April 2008_Sheet1" xfId="2402"/>
    <cellStyle name="_Arrears 2 (Raj)_Essbase March 2008" xfId="2403"/>
    <cellStyle name="_Arrears 2 (Raj)_Essbase March 2008_Recon" xfId="2404"/>
    <cellStyle name="_Arrears 2 (Raj)_Essbase March 2008_Recon W1" xfId="2405"/>
    <cellStyle name="_Arrears 2 (Raj)_Essbase March 2008_Recon_1" xfId="2406"/>
    <cellStyle name="_Arrears 2 (Raj)_Essbase March 2008_Recon_2" xfId="2407"/>
    <cellStyle name="_Arrears 2 (Raj)_Essbase March 2008_Recon_3" xfId="2408"/>
    <cellStyle name="_Arrears 2 (Raj)_Essbase March 2008_Reconciliation" xfId="2409"/>
    <cellStyle name="_Arrears 2 (Raj)_Essbase March 2008_Reconciliation_1" xfId="2410"/>
    <cellStyle name="_Arrears 2 (Raj)_Essbase March 2008_Reconciliation_2" xfId="2411"/>
    <cellStyle name="_Arrears 2 (Raj)_Essbase March 2008_Reconciliation_3" xfId="2412"/>
    <cellStyle name="_Arrears 2 (Raj)_Essbase March 2008_Sheet1" xfId="2413"/>
    <cellStyle name="_Arrears 2 (Raj)_Essbase May 2008" xfId="2414"/>
    <cellStyle name="_Arrears 2 (Raj)_Essbase May 2008_Recon" xfId="2415"/>
    <cellStyle name="_Arrears 2 (Raj)_Essbase May 2008_Recon W1" xfId="2416"/>
    <cellStyle name="_Arrears 2 (Raj)_Essbase May 2008_Recon_1" xfId="2417"/>
    <cellStyle name="_Arrears 2 (Raj)_Essbase May 2008_Recon_2" xfId="2418"/>
    <cellStyle name="_Arrears 2 (Raj)_Essbase May 2008_Recon_3" xfId="2419"/>
    <cellStyle name="_Arrears 2 (Raj)_Essbase May 2008_Reconciliation" xfId="2420"/>
    <cellStyle name="_Arrears 2 (Raj)_Essbase May 2008_Reconciliation_1" xfId="2421"/>
    <cellStyle name="_Arrears 2 (Raj)_Essbase May 2008_Reconciliation_2" xfId="2422"/>
    <cellStyle name="_Arrears 2 (Raj)_Essbase May 2008_Reconciliation_3" xfId="2423"/>
    <cellStyle name="_Arrears 2 (Raj)_Essbase May 2008_Sheet1" xfId="2424"/>
    <cellStyle name="_Arrears 2 (Raj)_Essbase YTD Summary 31-Mar-09" xfId="2425"/>
    <cellStyle name="_Arrears 2 (Raj)_Essbase YTD Summary 31-Mar-09_Recon" xfId="2426"/>
    <cellStyle name="_Arrears 2 (Raj)_Essbase YTD Summary 31-Mar-09_Recon W1" xfId="2427"/>
    <cellStyle name="_Arrears 2 (Raj)_Essbase YTD Summary 31-Mar-09_Recon_1" xfId="2428"/>
    <cellStyle name="_Arrears 2 (Raj)_Essbase YTD Summary 31-Mar-09_Recon_2" xfId="2429"/>
    <cellStyle name="_Arrears 2 (Raj)_Essbase YTD Summary 31-Mar-09_Recon_3" xfId="2430"/>
    <cellStyle name="_Arrears 2 (Raj)_Essbase YTD Summary 31-Mar-09_Reconciliation" xfId="2431"/>
    <cellStyle name="_Arrears 2 (Raj)_Essbase YTD Summary 31-Mar-09_Reconciliation_1" xfId="2432"/>
    <cellStyle name="_Arrears 2 (Raj)_Essbase YTD Summary 31-Mar-09_Reconciliation_2" xfId="2433"/>
    <cellStyle name="_Arrears 2 (Raj)_Essbase YTD Summary 31-Mar-09_Reconciliation_3" xfId="2434"/>
    <cellStyle name="_Arrears 2 (Raj)_Essbase YTD Summary 31-Mar-09_Sheet1" xfId="2435"/>
    <cellStyle name="_Arrears 2 (Raj)_FINANCIALS 30-JUN-08-New Format-Auditors-Reformated" xfId="2436"/>
    <cellStyle name="_Arrears 2 (Raj)_FINANCIALS 30-JUN-08-New Format-Auditors-Reformated_Recon" xfId="2437"/>
    <cellStyle name="_Arrears 2 (Raj)_FINANCIALS 30-JUN-08-New Format-Auditors-Reformated_Recon W1" xfId="2438"/>
    <cellStyle name="_Arrears 2 (Raj)_FINANCIALS 30-JUN-08-New Format-Auditors-Reformated_Recon_1" xfId="2439"/>
    <cellStyle name="_Arrears 2 (Raj)_FINANCIALS 30-JUN-08-New Format-Auditors-Reformated_Recon_2" xfId="2440"/>
    <cellStyle name="_Arrears 2 (Raj)_FINANCIALS 30-JUN-08-New Format-Auditors-Reformated_Recon_3" xfId="2441"/>
    <cellStyle name="_Arrears 2 (Raj)_FINANCIALS 30-JUN-08-New Format-Auditors-Reformated_Reconciliation" xfId="2442"/>
    <cellStyle name="_Arrears 2 (Raj)_FINANCIALS 30-JUN-08-New Format-Auditors-Reformated_Reconciliation_1" xfId="2443"/>
    <cellStyle name="_Arrears 2 (Raj)_FINANCIALS 30-JUN-08-New Format-Auditors-Reformated_Reconciliation_2" xfId="2444"/>
    <cellStyle name="_Arrears 2 (Raj)_FINANCIALS 30-JUN-08-New Format-Auditors-Reformated_Reconciliation_3" xfId="2445"/>
    <cellStyle name="_Arrears 2 (Raj)_FINANCIALS 30-JUN-08-New Format-Auditors-Reformated_Sheet1" xfId="2446"/>
    <cellStyle name="_Arrears 2 (Raj)_Fixed Assets Register 11 Feb10" xfId="2447"/>
    <cellStyle name="_Arrears 2 (Raj)_Fixed Assets Register 11 Feb10_(19) Loan Feb-11(Feb-11 figures)" xfId="2448"/>
    <cellStyle name="_Arrears 2 (Raj)_Fixed Assets Register 12 Mar10.xls" xfId="2449"/>
    <cellStyle name="_Arrears 2 (Raj)_Fixed Assets Register 12 Mar10.xls_(19) Loan Feb-11(Feb-11 figures)" xfId="2450"/>
    <cellStyle name="_Arrears 2 (Raj)_FV of Derivatives - 30 06 09" xfId="2451"/>
    <cellStyle name="_Arrears 2 (Raj)_FV of Derivatives - 30 06 09_IBM_Grouped(2)" xfId="2452"/>
    <cellStyle name="_Arrears 2 (Raj)_FV of Derivatives - 30 06 09_IBM_Grouped(2)_Recon" xfId="2453"/>
    <cellStyle name="_Arrears 2 (Raj)_FV of Derivatives - 30 06 09_IBM_Grouped(2)_Recon to Segmental Report" xfId="2454"/>
    <cellStyle name="_Arrears 2 (Raj)_FV of Derivatives - 30 06 09_IBM_Grouped(2)_Recon_1" xfId="2455"/>
    <cellStyle name="_Arrears 2 (Raj)_FV of Derivatives - 30 06 09_IBM_Grouped(2)_Recon_2" xfId="2456"/>
    <cellStyle name="_Arrears 2 (Raj)_FV of Derivatives - 30 06 09_IBM_Grouped(2)_Recon_3" xfId="2457"/>
    <cellStyle name="_Arrears 2 (Raj)_FV of Derivatives - 30 06 09_IBM_Grouped(2)_Recon_4" xfId="2458"/>
    <cellStyle name="_Arrears 2 (Raj)_FV of Derivatives - 30 06 09_IBM_Grouped(2)_Reconciliation" xfId="2459"/>
    <cellStyle name="_Arrears 2 (Raj)_FV of Derivatives - 30 06 09_IBM_Grouped(2)_Reconciliation_1" xfId="2460"/>
    <cellStyle name="_Arrears 2 (Raj)_FV of Derivatives - 30 06 09_IBM_Grouped(2)_Reconciliation_2" xfId="2461"/>
    <cellStyle name="_Arrears 2 (Raj)_FV of Derivatives - 30 06 09_IBM_Grouped(2)_Reconciliation_3" xfId="2462"/>
    <cellStyle name="_Arrears 2 (Raj)_FV of Derivatives - 30 06 09_Recon" xfId="2463"/>
    <cellStyle name="_Arrears 2 (Raj)_FV of Derivatives - 30 06 09_Recon W1" xfId="2464"/>
    <cellStyle name="_Arrears 2 (Raj)_FV of Derivatives - 30 06 09_Recon_1" xfId="2465"/>
    <cellStyle name="_Arrears 2 (Raj)_FV of Derivatives - 30 06 09_Recon_2" xfId="2466"/>
    <cellStyle name="_Arrears 2 (Raj)_FV of Derivatives - 30 06 09_Recon_3" xfId="2467"/>
    <cellStyle name="_Arrears 2 (Raj)_FV of Derivatives - 30 06 09_Reconciliation" xfId="2468"/>
    <cellStyle name="_Arrears 2 (Raj)_FV of Derivatives - 30 06 09_Reconciliation_1" xfId="2469"/>
    <cellStyle name="_Arrears 2 (Raj)_FV of Derivatives - 30 06 09_Reconciliation_2" xfId="2470"/>
    <cellStyle name="_Arrears 2 (Raj)_FV of Derivatives - 30 06 09_Reconciliation_3" xfId="2471"/>
    <cellStyle name="_Arrears 2 (Raj)_IBM Input Sheet 31.03.2010 v0.4" xfId="2472"/>
    <cellStyle name="_Arrears 2 (Raj)_IBM Input Sheet 31.03.2010 v0.4_(19) Loan Feb-11(Feb-11 figures)" xfId="2473"/>
    <cellStyle name="_Arrears 2 (Raj)_IBM_Grouped(2)" xfId="2474"/>
    <cellStyle name="_Arrears 2 (Raj)_IBM_Grouped(2)_Recon" xfId="2475"/>
    <cellStyle name="_Arrears 2 (Raj)_IBM_Grouped(2)_Recon W1" xfId="2476"/>
    <cellStyle name="_Arrears 2 (Raj)_IBM_Grouped(2)_Recon_1" xfId="2477"/>
    <cellStyle name="_Arrears 2 (Raj)_IBM_Grouped(2)_Recon_2" xfId="2478"/>
    <cellStyle name="_Arrears 2 (Raj)_IBM_Grouped(2)_Recon_3" xfId="2479"/>
    <cellStyle name="_Arrears 2 (Raj)_IBM_Grouped(2)_Reconciliation" xfId="2480"/>
    <cellStyle name="_Arrears 2 (Raj)_IBM_Grouped(2)_Reconciliation_1" xfId="2481"/>
    <cellStyle name="_Arrears 2 (Raj)_IBM_Grouped_USD" xfId="2482"/>
    <cellStyle name="_Arrears 2 (Raj)_IBM_Grouped_ZAR" xfId="2483"/>
    <cellStyle name="_Arrears 2 (Raj)_Income statement projection - 31 March 2009" xfId="2484"/>
    <cellStyle name="_Arrears 2 (Raj)_investec additions" xfId="2485"/>
    <cellStyle name="_Arrears 2 (Raj)_investec additions_Book1 (4)" xfId="2486"/>
    <cellStyle name="_Arrears 2 (Raj)_Journal entries MTM adjustment - Aug 08" xfId="2487"/>
    <cellStyle name="_Arrears 2 (Raj)_Journal entries MTM adjustment - Aug 08_(29) Jan-10 (AL)" xfId="2488"/>
    <cellStyle name="_Arrears 2 (Raj)_Journal entries MTM adjustment - Aug 08_(30) Feb-10 (AL)" xfId="2489"/>
    <cellStyle name="_Arrears 2 (Raj)_Journal entries MTM adjustment - Aug 08_(30) Mar-10 (AL)" xfId="2490"/>
    <cellStyle name="_Arrears 2 (Raj)_Journal entries MTM adjustment - Aug 08_(31) Apr-10 (AL)" xfId="2491"/>
    <cellStyle name="_Arrears 2 (Raj)_Journal entries MTM adjustment - Aug 08_(31) Mar-10 Deposit" xfId="2492"/>
    <cellStyle name="_Arrears 2 (Raj)_Journal entries MTM adjustment - Aug 08_(32) Apr-10 Deposit" xfId="2493"/>
    <cellStyle name="_Arrears 2 (Raj)_Journal entries MTM adjustment - Aug 08_31.12.09 Mauritius-USD based ledger - Final1" xfId="2494"/>
    <cellStyle name="_Arrears 2 (Raj)_Journal entries MTM adjustment - Aug 08_Book1" xfId="2495"/>
    <cellStyle name="_Arrears 2 (Raj)_Journal entries MTM adjustment - Aug 08_Book10" xfId="2496"/>
    <cellStyle name="_Arrears 2 (Raj)_Journal entries MTM adjustment - Aug 08_Book13" xfId="2497"/>
    <cellStyle name="_Arrears 2 (Raj)_Journal entries MTM adjustment - Aug 08_Book16" xfId="2498"/>
    <cellStyle name="_Arrears 2 (Raj)_Journal entries MTM adjustment - Aug 08_Book18" xfId="2499"/>
    <cellStyle name="_Arrears 2 (Raj)_Journal entries MTM adjustment - Aug 08_Book19" xfId="2500"/>
    <cellStyle name="_Arrears 2 (Raj)_Journal entries MTM adjustment - Aug 08_Book4" xfId="2501"/>
    <cellStyle name="_Arrears 2 (Raj)_Journal entries MTM adjustment - Aug 08_Book4_(13) Mar-10-Concentration" xfId="2502"/>
    <cellStyle name="_Arrears 2 (Raj)_Journal entries MTM adjustment - Aug 08_Book4_Book17" xfId="2503"/>
    <cellStyle name="_Arrears 2 (Raj)_Journal entries MTM adjustment - Aug 08_Book4_Book18" xfId="2504"/>
    <cellStyle name="_Arrears 2 (Raj)_Journal entries MTM adjustment - Aug 08_Book4_Book19" xfId="2505"/>
    <cellStyle name="_Arrears 2 (Raj)_Journal entries MTM adjustment - Aug 08_Book4_Book5" xfId="2506"/>
    <cellStyle name="_Arrears 2 (Raj)_Journal entries MTM adjustment - Aug 08_Book5" xfId="2507"/>
    <cellStyle name="_Arrears 2 (Raj)_Journal entries MTM adjustment - Aug 08_Book5_(31) Apr-10 (AL)" xfId="2508"/>
    <cellStyle name="_Arrears 2 (Raj)_Journal entries MTM adjustment - Aug 08_Book6" xfId="2509"/>
    <cellStyle name="_Arrears 2 (Raj)_Journal entries MTM adjustment - Aug 08_Book7" xfId="2510"/>
    <cellStyle name="_Arrears 2 (Raj)_Journal entries MTM adjustment - Aug 08_Book7_(11) Sources of Funds Mar-10" xfId="2511"/>
    <cellStyle name="_Arrears 2 (Raj)_Journal entries MTM adjustment - Aug 08_Book7_(30) Mar-10 (AL)" xfId="2512"/>
    <cellStyle name="_Arrears 2 (Raj)_Journal entries MTM adjustment - Aug 08_Book7_(31) Apr-10 (AL)" xfId="2513"/>
    <cellStyle name="_Arrears 2 (Raj)_Journal entries MTM adjustment - Aug 08_Book7_(31) Mar-10 Deposit" xfId="2514"/>
    <cellStyle name="_Arrears 2 (Raj)_Journal entries MTM adjustment - Aug 08_Book7_(32) Apr-10 Deposit" xfId="2515"/>
    <cellStyle name="_Arrears 2 (Raj)_Journal entries MTM adjustment - Aug 08_Book7_1" xfId="2516"/>
    <cellStyle name="_Arrears 2 (Raj)_Journal entries MTM adjustment - Aug 08_Book7_Book17" xfId="2517"/>
    <cellStyle name="_Arrears 2 (Raj)_Journal entries MTM adjustment - Aug 08_Book7_Book18" xfId="2518"/>
    <cellStyle name="_Arrears 2 (Raj)_Journal entries MTM adjustment - Aug 08_Book7_Book19" xfId="2519"/>
    <cellStyle name="_Arrears 2 (Raj)_Journal entries MTM adjustment - Aug 08_Book9" xfId="2520"/>
    <cellStyle name="_Arrears 2 (Raj)_Journal entries MTM adjustment - Aug 08_capital adequacy September 2009" xfId="2521"/>
    <cellStyle name="_Arrears 2 (Raj)_Journal entries MTM adjustment - Aug 08_Copy of Mauritius-USD based ledger" xfId="2522"/>
    <cellStyle name="_Arrears 2 (Raj)_Journal entries MTM adjustment - Aug 08_FV of Investment - 28 Feb 2010 (2)" xfId="2523"/>
    <cellStyle name="_Arrears 2 (Raj)_Journal entries MTM adjustment - Aug 08_FV of Investment - 30 April 2010 (2)" xfId="2524"/>
    <cellStyle name="_Arrears 2 (Raj)_Journal entries MTM adjustment - Aug 08_FV of Investment - 30 April 2010 (2)_(19) Loan Feb-11(Feb-11 figures)" xfId="2525"/>
    <cellStyle name="_Arrears 2 (Raj)_Journal entries MTM adjustment - Aug 08_FV of Investment - 31 Jan 2010" xfId="2526"/>
    <cellStyle name="_Arrears 2 (Raj)_Journal entries MTM adjustment - Aug 08_FV of Investment - 31 March 2010" xfId="2527"/>
    <cellStyle name="_Arrears 2 (Raj)_Journal entries MTM adjustment - Aug 08_Ops risk Mauritius - Sep 09 split stephanie after adjusment conversion" xfId="2528"/>
    <cellStyle name="_Arrears 2 (Raj)_Journal entries MTM adjustment - Aug 08_RELATED PARTY-2010 05 31" xfId="2529"/>
    <cellStyle name="_Arrears 2 (Raj)_Journal entries MTM adjustment - Aug 08_RELATED PARTY-2010 05 31_(19) Loan Feb-11(Feb-11 figures)" xfId="2530"/>
    <cellStyle name="_Arrears 2 (Raj)_Liquidity and repricing" xfId="2531"/>
    <cellStyle name="_Arrears 2 (Raj)_MUR position" xfId="2532"/>
    <cellStyle name="_Arrears 2 (Raj)_NOP 2010 01 31 USD BASED" xfId="2533"/>
    <cellStyle name="_Arrears 2 (Raj)_NOP 2010 01 31 USD BASED_Report Finance" xfId="2534"/>
    <cellStyle name="_Arrears 2 (Raj)_NOP 2010 02 28 USD BASED Final" xfId="2535"/>
    <cellStyle name="_Arrears 2 (Raj)_NOP 2010 02 28 USD BASED Final_Report Finance" xfId="2536"/>
    <cellStyle name="_Arrears 2 (Raj)_NOP 2010 03 31 USD BASEDrevised" xfId="2537"/>
    <cellStyle name="_Arrears 2 (Raj)_NOP 2010 03 31 USD BASEDrevised_Report Finance" xfId="2538"/>
    <cellStyle name="_Arrears 2 (Raj)_NOP 2010 04 30" xfId="2539"/>
    <cellStyle name="_Arrears 2 (Raj)_NOP 2010 04 30_Report Finance" xfId="2540"/>
    <cellStyle name="_Arrears 2 (Raj)_Opeartional Risk sept 2009" xfId="2541"/>
    <cellStyle name="_Arrears 2 (Raj)_Ops risk Mauritius - Sep 09 split stephanie after adjusment conversion" xfId="2542"/>
    <cellStyle name="_Arrears 2 (Raj)_ORIGINAL NOP 2009 12 31 USD BASED" xfId="2543"/>
    <cellStyle name="_Arrears 2 (Raj)_ORIGINAL NOP 2009 12 31 USD BASED_Report Finance" xfId="2544"/>
    <cellStyle name="_Arrears 2 (Raj)_Poornimah workings" xfId="2545"/>
    <cellStyle name="_Arrears 2 (Raj)_Poornimah workings_Book1 (4)" xfId="2546"/>
    <cellStyle name="_Arrears 2 (Raj)_Provisional tax computation - 31-Mar-09 from Deven" xfId="2547"/>
    <cellStyle name="_Arrears 2 (Raj)_Related Party Dec-08" xfId="2548"/>
    <cellStyle name="_Arrears 2 (Raj)_Report Finance" xfId="2549"/>
    <cellStyle name="_Arrears 2 (Raj)_SARB BOM Comparison 20081231 v3 0" xfId="2550"/>
    <cellStyle name="_Arrears 2 (Raj)_SARB BOM Comparison 20081231 v3 0v from Mahen" xfId="2551"/>
    <cellStyle name="_Arrears 2 (Raj)_SARBResults_1101" xfId="2552"/>
    <cellStyle name="_Arrears 2 (Raj)_SARBResults_1101_31.12.09 Mauritius-USD based ledger - Final1" xfId="2553"/>
    <cellStyle name="_Arrears 2 (Raj)_SARBResults_1101_Book4" xfId="2554"/>
    <cellStyle name="_Arrears 2 (Raj)_SARBResults_1101_Book5" xfId="2555"/>
    <cellStyle name="_Arrears 2 (Raj)_SARBResults_1101_Book5_(19) Loan Feb-11(Feb-11 figures)" xfId="2556"/>
    <cellStyle name="_Arrears 2 (Raj)_SARBResults_1101_capital adequacy September 2009" xfId="2557"/>
    <cellStyle name="_Arrears 2 (Raj)_SARBResults_1101_Copy of Mauritius-USD based ledger" xfId="2558"/>
    <cellStyle name="_Arrears 2 (Raj)_SARBResults_1101_Ops risk Mauritius - Sep 09 split stephanie after adjusment conversion" xfId="2559"/>
    <cellStyle name="_Arrears 2 (Raj)_SARBResults_1101_RELATED PARTY-2010 05 31" xfId="2560"/>
    <cellStyle name="_Arrears 2 (Raj)_SARBResults_1101_RELATED PARTY-2010 05 31_(19) Loan Feb-11(Feb-11 figures)" xfId="2561"/>
    <cellStyle name="_Arrears 2 (Raj)_SARBResults_2697 (vanessa board2)" xfId="2562"/>
    <cellStyle name="_Arrears 2 (Raj)_Segment A and Segment B" xfId="2563"/>
    <cellStyle name="_Arrears 2 (Raj)_Segment A and Segment B_Book1 (4)" xfId="2564"/>
    <cellStyle name="_Arrears 2 (Raj)_Sheet1" xfId="2565"/>
    <cellStyle name="_Arrears 2 (Raj)_Sheet1_1" xfId="2566"/>
    <cellStyle name="_Arrears 2 (Raj)_Statutory Annual Report - 31 03 08" xfId="2567"/>
    <cellStyle name="_Arrears 2 (Raj)_Statutory Annual Report - 31 03 08_31.12.09 Mauritius-USD based ledger - Final1" xfId="2568"/>
    <cellStyle name="_Arrears 2 (Raj)_Statutory Annual Report - 31 03 08_Book4" xfId="2569"/>
    <cellStyle name="_Arrears 2 (Raj)_Statutory Annual Report - 31 03 08_Book5" xfId="2570"/>
    <cellStyle name="_Arrears 2 (Raj)_Statutory Annual Report - 31 03 08_Book5_(19) Loan Feb-11(Feb-11 figures)" xfId="2571"/>
    <cellStyle name="_Arrears 2 (Raj)_Statutory Annual Report - 31 03 08_capital adequacy September 2009" xfId="2572"/>
    <cellStyle name="_Arrears 2 (Raj)_Statutory Annual Report - 31 03 08_Copy of Mauritius-USD based ledger" xfId="2573"/>
    <cellStyle name="_Arrears 2 (Raj)_Statutory Annual Report - 31 03 08_Ops risk Mauritius - Sep 09 split stephanie after adjusment conversion" xfId="2574"/>
    <cellStyle name="_Arrears 2 (Raj)_Statutory Annual Report - 31 03 08_RELATED PARTY-2010 05 31" xfId="2575"/>
    <cellStyle name="_Arrears 2 (Raj)_Statutory Annual Report - 31 03 08_RELATED PARTY-2010 05 31_(19) Loan Feb-11(Feb-11 figures)" xfId="2576"/>
    <cellStyle name="_Arrears 3 - (rAJ)- dd130808" xfId="2577"/>
    <cellStyle name="_Arrears 3 - (rAJ)- dd130808_(26) Oct-09 (AL)" xfId="2578"/>
    <cellStyle name="_Arrears 3 - (rAJ)- dd130808_(27) Nov-09 (AL)" xfId="2579"/>
    <cellStyle name="_Arrears 3 - (rAJ)- dd130808_31.12.09 Mauritius-USD based ledger - Final1" xfId="2580"/>
    <cellStyle name="_Arrears 3 - (rAJ)- dd130808_Book1 (4)" xfId="2581"/>
    <cellStyle name="_Arrears 3 - (rAJ)- dd130808_Book4" xfId="2582"/>
    <cellStyle name="_Arrears 3 - (rAJ)- dd130808_capital adequacy September 2009" xfId="2583"/>
    <cellStyle name="_Arrears 3 - (rAJ)- dd130808_Copy of Mauritius-USD based ledger" xfId="2584"/>
    <cellStyle name="_Arrears 3 - (rAJ)- dd130808_IBM_Grouped(2)" xfId="2585"/>
    <cellStyle name="_Arrears 3 - (rAJ)- dd130808_IBM_Grouped_USD" xfId="2586"/>
    <cellStyle name="_Arrears 3 - (rAJ)- dd130808_IBM_Grouped_ZAR" xfId="2587"/>
    <cellStyle name="_Arrears 3 - (rAJ)- dd130808_Liquidity and repricing" xfId="2588"/>
    <cellStyle name="_Arrears 3 - (rAJ)- dd130808_MUR position" xfId="2589"/>
    <cellStyle name="_Arrears 3 - (rAJ)- dd130808_NOP 2010 01 31 USD BASED" xfId="2590"/>
    <cellStyle name="_Arrears 3 - (rAJ)- dd130808_NOP 2010 01 31 USD BASED_Report Finance" xfId="2591"/>
    <cellStyle name="_Arrears 3 - (rAJ)- dd130808_NOP 2010 02 28 USD BASED Final" xfId="2592"/>
    <cellStyle name="_Arrears 3 - (rAJ)- dd130808_NOP 2010 02 28 USD BASED Final_Report Finance" xfId="2593"/>
    <cellStyle name="_Arrears 3 - (rAJ)- dd130808_NOP 2010 03 31 USD BASEDrevised" xfId="2594"/>
    <cellStyle name="_Arrears 3 - (rAJ)- dd130808_NOP 2010 03 31 USD BASEDrevised_Report Finance" xfId="2595"/>
    <cellStyle name="_Arrears 3 - (rAJ)- dd130808_NOP 2010 04 30" xfId="2596"/>
    <cellStyle name="_Arrears 3 - (rAJ)- dd130808_NOP 2010 04 30_Report Finance" xfId="2597"/>
    <cellStyle name="_Arrears 3 - (rAJ)- dd130808_ORIGINAL NOP 2009 12 31 USD BASED" xfId="2598"/>
    <cellStyle name="_Arrears 3 - (rAJ)- dd130808_ORIGINAL NOP 2009 12 31 USD BASED_Report Finance" xfId="2599"/>
    <cellStyle name="_Arrears 3 - (rAJ)- dd130808_Report Finance" xfId="2600"/>
    <cellStyle name="_Arrears 3 - (rAJ)- dd130808_Sheet1" xfId="2601"/>
    <cellStyle name="_Arrears 3 - (rAJ)- dd130808_Sheet1_1" xfId="2602"/>
    <cellStyle name="_Arrears 4 -Raj" xfId="2603"/>
    <cellStyle name="_Arrears 4 -Raj_(26) Oct-09 (AL)" xfId="2604"/>
    <cellStyle name="_Arrears 4 -Raj_(27) Nov-09 (AL)" xfId="2605"/>
    <cellStyle name="_Arrears 4 -Raj_31.12.09 Mauritius-USD based ledger - Final1" xfId="2606"/>
    <cellStyle name="_Arrears 4 -Raj_Book1 (4)" xfId="2607"/>
    <cellStyle name="_Arrears 4 -Raj_Book4" xfId="2608"/>
    <cellStyle name="_Arrears 4 -Raj_capital adequacy September 2009" xfId="2609"/>
    <cellStyle name="_Arrears 4 -Raj_Copy of Mauritius-USD based ledger" xfId="2610"/>
    <cellStyle name="_Arrears 4 -Raj_IBM_Grouped(2)" xfId="2611"/>
    <cellStyle name="_Arrears 4 -Raj_IBM_Grouped_USD" xfId="2612"/>
    <cellStyle name="_Arrears 4 -Raj_IBM_Grouped_ZAR" xfId="2613"/>
    <cellStyle name="_Arrears 4 -Raj_Liquidity and repricing" xfId="2614"/>
    <cellStyle name="_Arrears 4 -Raj_MUR position" xfId="2615"/>
    <cellStyle name="_Arrears 4 -Raj_NOP 2010 01 31 USD BASED" xfId="2616"/>
    <cellStyle name="_Arrears 4 -Raj_NOP 2010 01 31 USD BASED_Report Finance" xfId="2617"/>
    <cellStyle name="_Arrears 4 -Raj_NOP 2010 02 28 USD BASED Final" xfId="2618"/>
    <cellStyle name="_Arrears 4 -Raj_NOP 2010 02 28 USD BASED Final_Report Finance" xfId="2619"/>
    <cellStyle name="_Arrears 4 -Raj_NOP 2010 03 31 USD BASEDrevised" xfId="2620"/>
    <cellStyle name="_Arrears 4 -Raj_NOP 2010 03 31 USD BASEDrevised_Report Finance" xfId="2621"/>
    <cellStyle name="_Arrears 4 -Raj_NOP 2010 04 30" xfId="2622"/>
    <cellStyle name="_Arrears 4 -Raj_NOP 2010 04 30_Report Finance" xfId="2623"/>
    <cellStyle name="_Arrears 4 -Raj_ORIGINAL NOP 2009 12 31 USD BASED" xfId="2624"/>
    <cellStyle name="_Arrears 4 -Raj_ORIGINAL NOP 2009 12 31 USD BASED_Report Finance" xfId="2625"/>
    <cellStyle name="_Arrears 4 -Raj_Report Finance" xfId="2626"/>
    <cellStyle name="_Arrears 4 -Raj_Sheet1" xfId="2627"/>
    <cellStyle name="_Arrears 4 -Raj_Sheet1_1" xfId="2628"/>
    <cellStyle name="_Assets" xfId="2629"/>
    <cellStyle name="_Assets_Sheet1" xfId="2630"/>
    <cellStyle name="_ATG1 - CTD4 conversion" xfId="2631"/>
    <cellStyle name="_ATG1 - CTD4 conversion_Sheet1" xfId="2632"/>
    <cellStyle name="_ATG5_JPG1trfr" xfId="2633"/>
    <cellStyle name="_ATG5_JPG1trfr_Sheet1" xfId="2634"/>
    <cellStyle name="_Aus Arrears Special Mention" xfId="2635"/>
    <cellStyle name="_Aus Arrears Special Mention_(32) Mar-10 Breakdown of Credit" xfId="2636"/>
    <cellStyle name="_Aus Arrears Special Mention_(32) Mar-10 Loan" xfId="2637"/>
    <cellStyle name="_Aus Arrears Special Mention_(33) Apr-10 Breakdown of Credit" xfId="2638"/>
    <cellStyle name="_Aus Arrears Special Mention_(33) Apr-10 Loan" xfId="2639"/>
    <cellStyle name="_Aus Arrears Special Mention_Book15" xfId="2640"/>
    <cellStyle name="_Aus Arrears Special Mention_Book16" xfId="2641"/>
    <cellStyle name="_Aus Arrears Special Mention_Book17" xfId="2642"/>
    <cellStyle name="_Aus Arrears Special Mention_Book17_(19) Loan Feb-11(Feb-11 figures)" xfId="2643"/>
    <cellStyle name="_Aus Arrears Special Mention_Book19" xfId="2644"/>
    <cellStyle name="_Aus Arrears Special Mention_Book19_(19) Loan Feb-11(Feb-11 figures)" xfId="2645"/>
    <cellStyle name="_Aus Arrears Special Mention_Book20" xfId="2646"/>
    <cellStyle name="_Aus Arrears Special Mention_Book8" xfId="2647"/>
    <cellStyle name="_Aus Arrears Special Mention_Book8_(19) Loan Feb-11(Feb-11 figures)" xfId="2648"/>
    <cellStyle name="_Aus Arrears Special Mention_Book9" xfId="2649"/>
    <cellStyle name="_Aus Arrears Special Mention_Book9_(19) Loan Feb-11(Feb-11 figures)" xfId="2650"/>
    <cellStyle name="_Aus Arrears Special Mention_CM - Overview" xfId="2651"/>
    <cellStyle name="_Aus Arrears Special Mention_CM - Overview_(19) Loan Feb-11(Feb-11 figures)" xfId="2652"/>
    <cellStyle name="_AUS management accounts - FEB 08 - FINAL" xfId="2653"/>
    <cellStyle name="_AUS management accounts - FEB 08 - FINAL_(19) Loan Feb-11(Feb-11 figures)" xfId="2654"/>
    <cellStyle name="_AUS management accounts - FEB 08 - FINAL_(32) Mar-10 Breakdown of Credit" xfId="2655"/>
    <cellStyle name="_AUS management accounts - FEB 08 - FINAL_(32) Mar-10 Loan" xfId="2656"/>
    <cellStyle name="_AUS management accounts - FEB 08 - FINAL_(33) Apr-10 Breakdown of Credit" xfId="2657"/>
    <cellStyle name="_AUS management accounts - FEB 08 - FINAL_(33) Apr-10 Loan" xfId="2658"/>
    <cellStyle name="_AUS management accounts - FEB 08 - FINAL_Book15" xfId="2659"/>
    <cellStyle name="_AUS management accounts - FEB 08 - FINAL_Book16" xfId="2660"/>
    <cellStyle name="_AUS management accounts - FEB 08 - FINAL_Book17" xfId="2661"/>
    <cellStyle name="_AUS management accounts - FEB 08 - FINAL_Book19" xfId="2662"/>
    <cellStyle name="_AUS management accounts - FEB 08 - FINAL_Book20" xfId="2663"/>
    <cellStyle name="_AUS management accounts - FEB 08 - FINAL_Book8" xfId="2664"/>
    <cellStyle name="_AUS management accounts - FEB 08 - FINAL_Book9" xfId="2665"/>
    <cellStyle name="_AUS management accounts - FEB 08 - FINAL_CM - Overview" xfId="2666"/>
    <cellStyle name="_B Vandy2" xfId="2667"/>
    <cellStyle name="_B Vandy2_Sheet1" xfId="2668"/>
    <cellStyle name="_Base Case Analysis" xfId="2669"/>
    <cellStyle name="_Base Case Analysis_Report Finance" xfId="2670"/>
    <cellStyle name="_Base Case Analysis_Sheet1" xfId="2671"/>
    <cellStyle name="_Bond Search" xfId="2672"/>
    <cellStyle name="_Bond Search_Report Finance" xfId="2673"/>
    <cellStyle name="_Bond Search_Sheet1" xfId="2674"/>
    <cellStyle name="_Book1 (3)" xfId="2675"/>
    <cellStyle name="_Book10" xfId="2676"/>
    <cellStyle name="_Book10_Report Finance" xfId="2677"/>
    <cellStyle name="_Book10_Sheet1" xfId="2678"/>
    <cellStyle name="_Book11" xfId="2679"/>
    <cellStyle name="_Book11_Sheet1" xfId="2680"/>
    <cellStyle name="_Book4" xfId="2681"/>
    <cellStyle name="_Book4_Report Finance" xfId="2682"/>
    <cellStyle name="_Book4_Sheet1" xfId="2683"/>
    <cellStyle name="_Calculator" xfId="2684"/>
    <cellStyle name="_CDO Bucket" xfId="2685"/>
    <cellStyle name="_CDO of CDO" xfId="2686"/>
    <cellStyle name="_CDO of CDO_Sheet1" xfId="2687"/>
    <cellStyle name="_CDO_surveillance_-_arranger_and_trustee_contact_details(1)" xfId="2688"/>
    <cellStyle name="_CDO_surveillance_-_arranger_and_trustee_contact_details(1)_Sheet1" xfId="2689"/>
    <cellStyle name="_CDO_Warehouse" xfId="2690"/>
    <cellStyle name="_CDS Trades" xfId="2691"/>
    <cellStyle name="_CDS Trades_(05) CAR Dec-07" xfId="2692"/>
    <cellStyle name="_CDS Trades_(05) CAR Dec-07_(26) Oct-09 (AL)" xfId="2693"/>
    <cellStyle name="_CDS Trades_(05) CAR Dec-07_(27) Nov-09 (AL)" xfId="2694"/>
    <cellStyle name="_CDS Trades_(05) CAR Dec-07_31.12.09 Mauritius-USD based ledger - Final1" xfId="2695"/>
    <cellStyle name="_CDS Trades_(05) CAR Dec-07_Book1 (4)" xfId="2696"/>
    <cellStyle name="_CDS Trades_(05) CAR Dec-07_Book4" xfId="2697"/>
    <cellStyle name="_CDS Trades_(05) CAR Dec-07_capital adequacy September 2009" xfId="2698"/>
    <cellStyle name="_CDS Trades_(05) CAR Dec-07_Copy of Mauritius-USD based ledger" xfId="2699"/>
    <cellStyle name="_CDS Trades_(05) CAR Dec-07_IBM_Grouped(2)" xfId="2700"/>
    <cellStyle name="_CDS Trades_(05) CAR Dec-07_IBM_Grouped_USD" xfId="2701"/>
    <cellStyle name="_CDS Trades_(05) CAR Dec-07_IBM_Grouped_ZAR" xfId="2702"/>
    <cellStyle name="_CDS Trades_(05) CAR Dec-07_Liquidity and repricing" xfId="2703"/>
    <cellStyle name="_CDS Trades_(05) CAR Dec-07_NOP 2010 01 31 USD BASED" xfId="2704"/>
    <cellStyle name="_CDS Trades_(05) CAR Dec-07_NOP 2010 01 31 USD BASED_Report Finance" xfId="2705"/>
    <cellStyle name="_CDS Trades_(05) CAR Dec-07_NOP 2010 02 28 USD BASED Final" xfId="2706"/>
    <cellStyle name="_CDS Trades_(05) CAR Dec-07_NOP 2010 02 28 USD BASED Final_Report Finance" xfId="2707"/>
    <cellStyle name="_CDS Trades_(05) CAR Dec-07_NOP 2010 03 31 USD BASEDrevised" xfId="2708"/>
    <cellStyle name="_CDS Trades_(05) CAR Dec-07_NOP 2010 03 31 USD BASEDrevised_Report Finance" xfId="2709"/>
    <cellStyle name="_CDS Trades_(05) CAR Dec-07_NOP 2010 04 30" xfId="2710"/>
    <cellStyle name="_CDS Trades_(05) CAR Dec-07_NOP 2010 04 30_Report Finance" xfId="2711"/>
    <cellStyle name="_CDS Trades_(05) CAR Dec-07_ORIGINAL NOP 2009 12 31 USD BASED" xfId="2712"/>
    <cellStyle name="_CDS Trades_(05) CAR Dec-07_ORIGINAL NOP 2009 12 31 USD BASED_Report Finance" xfId="2713"/>
    <cellStyle name="_CDS Trades_(05) CAR Dec-07_Sheet1" xfId="2714"/>
    <cellStyle name="_CDS Trades_(26) Oct-09 (AL)" xfId="2715"/>
    <cellStyle name="_CDS Trades_(27) Nov-09 (AL)" xfId="2716"/>
    <cellStyle name="_CDS Trades_08_IBM_A2.2.1 to A2.2.15_Statutory workings - 31 03 08" xfId="2717"/>
    <cellStyle name="_CDS Trades_08_IBM_A2.2.1 to A2.2.15_Statutory workings - 31 03 08_31.12.09 Mauritius-USD based ledger - Final1" xfId="2718"/>
    <cellStyle name="_CDS Trades_08_IBM_A2.2.1 to A2.2.15_Statutory workings - 31 03 08_Book4" xfId="2719"/>
    <cellStyle name="_CDS Trades_08_IBM_A2.2.1 to A2.2.15_Statutory workings - 31 03 08_Book5" xfId="2720"/>
    <cellStyle name="_CDS Trades_08_IBM_A2.2.1 to A2.2.15_Statutory workings - 31 03 08_Book5_(19) Loan Feb-11(Feb-11 figures)" xfId="2721"/>
    <cellStyle name="_CDS Trades_08_IBM_A2.2.1 to A2.2.15_Statutory workings - 31 03 08_RELATED PARTY-2010 05 31" xfId="2722"/>
    <cellStyle name="_CDS Trades_08_IBM_A2.2.1 to A2.2.15_Statutory workings - 31 03 08_RELATED PARTY-2010 05 31_(19) Loan Feb-11(Feb-11 figures)" xfId="2723"/>
    <cellStyle name="_CDS Trades_31.12.09 Mauritius-USD based ledger - Final1" xfId="2724"/>
    <cellStyle name="_CDS Trades_audit adjustment 2007" xfId="2725"/>
    <cellStyle name="_CDS Trades_audit adjustment 2007_(26) Oct-09 (AL)" xfId="2726"/>
    <cellStyle name="_CDS Trades_audit adjustment 2007_(27) Nov-09 (AL)" xfId="2727"/>
    <cellStyle name="_CDS Trades_audit adjustment 2007_31.12.09 Mauritius-USD based ledger - Final1" xfId="2728"/>
    <cellStyle name="_CDS Trades_audit adjustment 2007_Book1 (4)" xfId="2729"/>
    <cellStyle name="_CDS Trades_audit adjustment 2007_Book4" xfId="2730"/>
    <cellStyle name="_CDS Trades_audit adjustment 2007_capital adequacy September 2009" xfId="2731"/>
    <cellStyle name="_CDS Trades_audit adjustment 2007_Copy of Mauritius-USD based ledger" xfId="2732"/>
    <cellStyle name="_CDS Trades_audit adjustment 2007_IBM_Grouped(2)" xfId="2733"/>
    <cellStyle name="_CDS Trades_audit adjustment 2007_IBM_Grouped_USD" xfId="2734"/>
    <cellStyle name="_CDS Trades_audit adjustment 2007_IBM_Grouped_ZAR" xfId="2735"/>
    <cellStyle name="_CDS Trades_audit adjustment 2007_Liquidity and repricing" xfId="2736"/>
    <cellStyle name="_CDS Trades_audit adjustment 2007_NOP 2010 01 31 USD BASED" xfId="2737"/>
    <cellStyle name="_CDS Trades_audit adjustment 2007_NOP 2010 01 31 USD BASED_Report Finance" xfId="2738"/>
    <cellStyle name="_CDS Trades_audit adjustment 2007_NOP 2010 02 28 USD BASED Final" xfId="2739"/>
    <cellStyle name="_CDS Trades_audit adjustment 2007_NOP 2010 02 28 USD BASED Final_Report Finance" xfId="2740"/>
    <cellStyle name="_CDS Trades_audit adjustment 2007_NOP 2010 03 31 USD BASEDrevised" xfId="2741"/>
    <cellStyle name="_CDS Trades_audit adjustment 2007_NOP 2010 03 31 USD BASEDrevised_Report Finance" xfId="2742"/>
    <cellStyle name="_CDS Trades_audit adjustment 2007_NOP 2010 04 30" xfId="2743"/>
    <cellStyle name="_CDS Trades_audit adjustment 2007_NOP 2010 04 30_Report Finance" xfId="2744"/>
    <cellStyle name="_CDS Trades_audit adjustment 2007_ORIGINAL NOP 2009 12 31 USD BASED" xfId="2745"/>
    <cellStyle name="_CDS Trades_audit adjustment 2007_ORIGINAL NOP 2009 12 31 USD BASED_Report Finance" xfId="2746"/>
    <cellStyle name="_CDS Trades_audit adjustment 2007_Sheet1" xfId="2747"/>
    <cellStyle name="_CDS Trades_BA 610 wkgs &amp; Return - 30 Jun 08" xfId="2748"/>
    <cellStyle name="_CDS Trades_BA 610 wkgs &amp; Return - 30 Sep 08" xfId="2749"/>
    <cellStyle name="_CDS Trades_BA 610 wkgs &amp; Return - 31 Dec 08" xfId="2750"/>
    <cellStyle name="_CDS Trades_BA 610 wkgs &amp; Return - 31 Dec 08 LATEST" xfId="2751"/>
    <cellStyle name="_CDS Trades_BA 610 wkgs -31.03.08(Version 2)" xfId="2752"/>
    <cellStyle name="_CDS Trades_Book1" xfId="2753"/>
    <cellStyle name="_CDS Trades_Book1 (3)" xfId="2754"/>
    <cellStyle name="_CDS Trades_Book1 (4)" xfId="2755"/>
    <cellStyle name="_CDS Trades_Book1_1" xfId="2756"/>
    <cellStyle name="_CDS Trades_Book1_31.12.09 Mauritius-USD based ledger - Final1" xfId="2757"/>
    <cellStyle name="_CDS Trades_Book1_Book4" xfId="2758"/>
    <cellStyle name="_CDS Trades_Book1_Book5" xfId="2759"/>
    <cellStyle name="_CDS Trades_Book1_Book5_(19) Loan Feb-11(Feb-11 figures)" xfId="2760"/>
    <cellStyle name="_CDS Trades_Book1_capital adequacy September 2009" xfId="2761"/>
    <cellStyle name="_CDS Trades_Book1_Copy of Mauritius-USD based ledger" xfId="2762"/>
    <cellStyle name="_CDS Trades_Book1_Ops risk Mauritius - Sep 09 split stephanie after adjusment conversion" xfId="2763"/>
    <cellStyle name="_CDS Trades_Book1_RELATED PARTY-2010 05 31" xfId="2764"/>
    <cellStyle name="_CDS Trades_Book1_RELATED PARTY-2010 05 31_(19) Loan Feb-11(Feb-11 figures)" xfId="2765"/>
    <cellStyle name="_CDS Trades_Book2 (2)" xfId="2766"/>
    <cellStyle name="_CDS Trades_Book3" xfId="2767"/>
    <cellStyle name="_CDS Trades_Book3_31.12.09 Mauritius-USD based ledger - Final1" xfId="2768"/>
    <cellStyle name="_CDS Trades_Book3_Book4" xfId="2769"/>
    <cellStyle name="_CDS Trades_Book3_Book5" xfId="2770"/>
    <cellStyle name="_CDS Trades_Book3_Book5_(19) Loan Feb-11(Feb-11 figures)" xfId="2771"/>
    <cellStyle name="_CDS Trades_Book3_capital adequacy September 2009" xfId="2772"/>
    <cellStyle name="_CDS Trades_Book3_Copy of Mauritius-USD based ledger" xfId="2773"/>
    <cellStyle name="_CDS Trades_Book3_Ops risk Mauritius - Sep 09 split stephanie after adjusment conversion" xfId="2774"/>
    <cellStyle name="_CDS Trades_Book3_RELATED PARTY-2010 05 31" xfId="2775"/>
    <cellStyle name="_CDS Trades_Book3_RELATED PARTY-2010 05 31_(19) Loan Feb-11(Feb-11 figures)" xfId="2776"/>
    <cellStyle name="_CDS Trades_Book4" xfId="2777"/>
    <cellStyle name="_CDS Trades_Book5 (2)" xfId="2778"/>
    <cellStyle name="_CDS Trades_Book5 (2)_Sheet1" xfId="2779"/>
    <cellStyle name="_CDS Trades_Book6" xfId="2780"/>
    <cellStyle name="_CDS Trades_Book6_31.12.09 Mauritius-USD based ledger - Final1" xfId="2781"/>
    <cellStyle name="_CDS Trades_Book6_Book4" xfId="2782"/>
    <cellStyle name="_CDS Trades_Book6_Book5" xfId="2783"/>
    <cellStyle name="_CDS Trades_Book6_Book5_(19) Loan Feb-11(Feb-11 figures)" xfId="2784"/>
    <cellStyle name="_CDS Trades_Book6_capital adequacy September 2009" xfId="2785"/>
    <cellStyle name="_CDS Trades_Book6_Copy of Mauritius-USD based ledger" xfId="2786"/>
    <cellStyle name="_CDS Trades_Book6_Ops risk Mauritius - Sep 09 split stephanie after adjusment conversion" xfId="2787"/>
    <cellStyle name="_CDS Trades_Book6_RELATED PARTY-2010 05 31" xfId="2788"/>
    <cellStyle name="_CDS Trades_Book6_RELATED PARTY-2010 05 31_(19) Loan Feb-11(Feb-11 figures)" xfId="2789"/>
    <cellStyle name="_CDS Trades_BS - Mar 09" xfId="2790"/>
    <cellStyle name="_CDS Trades_capital adequacy September 2009" xfId="2791"/>
    <cellStyle name="_CDS Trades_Detailed BS Dec 07" xfId="2792"/>
    <cellStyle name="_CDS Trades_Detailed BS Dec 07_Avearge retrieval" xfId="2793"/>
    <cellStyle name="_CDS Trades_Detailed BS Dec 07_Avearge retrieval_(26) Oct-09 (AL)" xfId="2794"/>
    <cellStyle name="_CDS Trades_Detailed BS Dec 07_Avearge retrieval_(27) Nov-09 (AL)" xfId="2795"/>
    <cellStyle name="_CDS Trades_Detailed BS Dec 07_Avearge retrieval_31.12.09 Mauritius-USD based ledger - Final1" xfId="2796"/>
    <cellStyle name="_CDS Trades_Detailed BS Dec 07_Avearge retrieval_Book1 (4)" xfId="2797"/>
    <cellStyle name="_CDS Trades_Detailed BS Dec 07_Avearge retrieval_Book4" xfId="2798"/>
    <cellStyle name="_CDS Trades_Detailed BS Dec 07_Avearge retrieval_capital adequacy September 2009" xfId="2799"/>
    <cellStyle name="_CDS Trades_Detailed BS Dec 07_Avearge retrieval_Copy of Mauritius-USD based ledger" xfId="2800"/>
    <cellStyle name="_CDS Trades_Detailed BS Dec 07_Avearge retrieval_IBM_Grouped(2)" xfId="2801"/>
    <cellStyle name="_CDS Trades_Detailed BS Dec 07_Avearge retrieval_IBM_Grouped_USD" xfId="2802"/>
    <cellStyle name="_CDS Trades_Detailed BS Dec 07_Avearge retrieval_IBM_Grouped_ZAR" xfId="2803"/>
    <cellStyle name="_CDS Trades_Detailed BS Dec 07_Avearge retrieval_Liquidity and repricing" xfId="2804"/>
    <cellStyle name="_CDS Trades_Detailed BS Dec 07_Avearge retrieval_NOP 2010 01 31 USD BASED" xfId="2805"/>
    <cellStyle name="_CDS Trades_Detailed BS Dec 07_Avearge retrieval_NOP 2010 01 31 USD BASED_Report Finance" xfId="2806"/>
    <cellStyle name="_CDS Trades_Detailed BS Dec 07_Avearge retrieval_NOP 2010 02 28 USD BASED Final" xfId="2807"/>
    <cellStyle name="_CDS Trades_Detailed BS Dec 07_Avearge retrieval_NOP 2010 02 28 USD BASED Final_Report Finance" xfId="2808"/>
    <cellStyle name="_CDS Trades_Detailed BS Dec 07_Avearge retrieval_NOP 2010 03 31 USD BASEDrevised" xfId="2809"/>
    <cellStyle name="_CDS Trades_Detailed BS Dec 07_Avearge retrieval_NOP 2010 03 31 USD BASEDrevised_Report Finance" xfId="2810"/>
    <cellStyle name="_CDS Trades_Detailed BS Dec 07_Avearge retrieval_NOP 2010 04 30" xfId="2811"/>
    <cellStyle name="_CDS Trades_Detailed BS Dec 07_Avearge retrieval_NOP 2010 04 30_Report Finance" xfId="2812"/>
    <cellStyle name="_CDS Trades_Detailed BS Dec 07_Avearge retrieval_ORIGINAL NOP 2009 12 31 USD BASED" xfId="2813"/>
    <cellStyle name="_CDS Trades_Detailed BS Dec 07_Avearge retrieval_ORIGINAL NOP 2009 12 31 USD BASED_Report Finance" xfId="2814"/>
    <cellStyle name="_CDS Trades_Detailed BS Dec 07_Avearge retrieval_Sheet1" xfId="2815"/>
    <cellStyle name="_CDS Trades_Detailed BS Dec 07_Sheet1" xfId="2816"/>
    <cellStyle name="_CDS Trades_Detailed BS Dec 08" xfId="2817"/>
    <cellStyle name="_CDS Trades_Detailed BS Jun 09" xfId="2818"/>
    <cellStyle name="_CDS Trades_Detailed BS June08" xfId="2819"/>
    <cellStyle name="_CDS Trades_Detailed BS June08_31.12.09 Mauritius-USD based ledger - Final1" xfId="2820"/>
    <cellStyle name="_CDS Trades_Detailed BS June08_Book4" xfId="2821"/>
    <cellStyle name="_CDS Trades_Detailed BS June08_Book5" xfId="2822"/>
    <cellStyle name="_CDS Trades_Detailed BS June08_Book5_(19) Loan Feb-11(Feb-11 figures)" xfId="2823"/>
    <cellStyle name="_CDS Trades_Detailed BS June08_capital adequacy September 2009" xfId="2824"/>
    <cellStyle name="_CDS Trades_Detailed BS June08_Copy of Mauritius-USD based ledger" xfId="2825"/>
    <cellStyle name="_CDS Trades_Detailed BS June08_Ops risk Mauritius - Sep 09 split stephanie after adjusment conversion" xfId="2826"/>
    <cellStyle name="_CDS Trades_Detailed BS June08_RELATED PARTY-2010 05 31" xfId="2827"/>
    <cellStyle name="_CDS Trades_Detailed BS June08_RELATED PARTY-2010 05 31_(19) Loan Feb-11(Feb-11 figures)" xfId="2828"/>
    <cellStyle name="_CDS Trades_Detailed BS March 08(1)" xfId="2829"/>
    <cellStyle name="_CDS Trades_Detailed BS March 08(1)_31.12.09 Mauritius-USD based ledger - Final1" xfId="2830"/>
    <cellStyle name="_CDS Trades_Detailed BS March 08(1)_Book4" xfId="2831"/>
    <cellStyle name="_CDS Trades_Detailed BS March 08(1)_Book5" xfId="2832"/>
    <cellStyle name="_CDS Trades_Detailed BS March 08(1)_Book5_(19) Loan Feb-11(Feb-11 figures)" xfId="2833"/>
    <cellStyle name="_CDS Trades_Detailed BS March 08(1)_capital adequacy September 2009" xfId="2834"/>
    <cellStyle name="_CDS Trades_Detailed BS March 08(1)_Copy of Mauritius-USD based ledger" xfId="2835"/>
    <cellStyle name="_CDS Trades_Detailed BS March 08(1)_Ops risk Mauritius - Sep 09 split stephanie after adjusment conversion" xfId="2836"/>
    <cellStyle name="_CDS Trades_Detailed BS March 08(1)_RELATED PARTY-2010 05 31" xfId="2837"/>
    <cellStyle name="_CDS Trades_Detailed BS March 08(1)_RELATED PARTY-2010 05 31_(19) Loan Feb-11(Feb-11 figures)" xfId="2838"/>
    <cellStyle name="_CDS Trades_Detailed BS March 09" xfId="2839"/>
    <cellStyle name="_CDS Trades_Essbase March 2008" xfId="2840"/>
    <cellStyle name="_CDS Trades_Essbase March 2008_31.12.09 Mauritius-USD based ledger - Final1" xfId="2841"/>
    <cellStyle name="_CDS Trades_Essbase March 2008_Book4" xfId="2842"/>
    <cellStyle name="_CDS Trades_Essbase March 2008_Book5" xfId="2843"/>
    <cellStyle name="_CDS Trades_Essbase March 2008_Book5_(19) Loan Feb-11(Feb-11 figures)" xfId="2844"/>
    <cellStyle name="_CDS Trades_Essbase March 2008_capital adequacy September 2009" xfId="2845"/>
    <cellStyle name="_CDS Trades_Essbase March 2008_Copy of Mauritius-USD based ledger" xfId="2846"/>
    <cellStyle name="_CDS Trades_Essbase March 2008_Ops risk Mauritius - Sep 09 split stephanie after adjusment conversion" xfId="2847"/>
    <cellStyle name="_CDS Trades_Essbase March 2008_RELATED PARTY-2010 05 31" xfId="2848"/>
    <cellStyle name="_CDS Trades_Essbase March 2008_RELATED PARTY-2010 05 31_(19) Loan Feb-11(Feb-11 figures)" xfId="2849"/>
    <cellStyle name="_CDS Trades_FINANCIALS 30-JUN-08-New Format-Auditors-Reformated" xfId="2850"/>
    <cellStyle name="_CDS Trades_Fixed Assets Register 11 Feb10" xfId="2851"/>
    <cellStyle name="_CDS Trades_Fixed Assets Register 11 Feb10_(19) Loan Feb-11(Feb-11 figures)" xfId="2852"/>
    <cellStyle name="_CDS Trades_Fixed Assets Register 12 Mar10.xls" xfId="2853"/>
    <cellStyle name="_CDS Trades_Fixed Assets Register 12 Mar10.xls_(19) Loan Feb-11(Feb-11 figures)" xfId="2854"/>
    <cellStyle name="_CDS Trades_FV of Derivatives - 30 06 09" xfId="2855"/>
    <cellStyle name="_CDS Trades_FV of Derivatives - 31.03.08" xfId="2856"/>
    <cellStyle name="_CDS Trades_FV of Derivatives - 31.03.08_31.12.09 Mauritius-USD based ledger - Final1" xfId="2857"/>
    <cellStyle name="_CDS Trades_FV of Derivatives - 31.03.08_Book4" xfId="2858"/>
    <cellStyle name="_CDS Trades_FV of Derivatives - 31.03.08_Book5" xfId="2859"/>
    <cellStyle name="_CDS Trades_FV of Derivatives - 31.03.08_Book5_(19) Loan Feb-11(Feb-11 figures)" xfId="2860"/>
    <cellStyle name="_CDS Trades_FV of Derivatives - 31.03.08_capital adequacy September 2009" xfId="2861"/>
    <cellStyle name="_CDS Trades_FV of Derivatives - 31.03.08_Copy of Mauritius-USD based ledger" xfId="2862"/>
    <cellStyle name="_CDS Trades_FV of Derivatives - 31.03.08_Ops risk Mauritius - Sep 09 split stephanie after adjusment conversion" xfId="2863"/>
    <cellStyle name="_CDS Trades_FV of Derivatives - 31.03.08_RELATED PARTY-2010 05 31" xfId="2864"/>
    <cellStyle name="_CDS Trades_FV of Derivatives - 31.03.08_RELATED PARTY-2010 05 31_(19) Loan Feb-11(Feb-11 figures)" xfId="2865"/>
    <cellStyle name="_CDS Trades_IBM Input Sheet 31.03.2010 v0.4" xfId="2866"/>
    <cellStyle name="_CDS Trades_IBM Input Sheet 31.03.2010 v0.4_(19) Loan Feb-11(Feb-11 figures)" xfId="2867"/>
    <cellStyle name="_CDS Trades_IBM_Grouped(2)" xfId="2868"/>
    <cellStyle name="_CDS Trades_IBM_Grouped_USD" xfId="2869"/>
    <cellStyle name="_CDS Trades_IBM_Grouped_ZAR" xfId="2870"/>
    <cellStyle name="_CDS Trades_Liquidity and repricing" xfId="2871"/>
    <cellStyle name="_CDS Trades_MUR position" xfId="2872"/>
    <cellStyle name="_CDS Trades_NOP 2010 01 31 USD BASED" xfId="2873"/>
    <cellStyle name="_CDS Trades_NOP 2010 01 31 USD BASED_Report Finance" xfId="2874"/>
    <cellStyle name="_CDS Trades_NOP 2010 02 28 USD BASED Final" xfId="2875"/>
    <cellStyle name="_CDS Trades_NOP 2010 02 28 USD BASED Final_Report Finance" xfId="2876"/>
    <cellStyle name="_CDS Trades_NOP 2010 03 31 USD BASEDrevised" xfId="2877"/>
    <cellStyle name="_CDS Trades_NOP 2010 03 31 USD BASEDrevised_Report Finance" xfId="2878"/>
    <cellStyle name="_CDS Trades_NOP 2010 04 30" xfId="2879"/>
    <cellStyle name="_CDS Trades_NOP 2010 04 30_Report Finance" xfId="2880"/>
    <cellStyle name="_CDS Trades_Opeartional Risk sept 2009" xfId="2881"/>
    <cellStyle name="_CDS Trades_Ops risk Mauritius - Sep 09 split stephanie after adjusment conversion" xfId="2882"/>
    <cellStyle name="_CDS Trades_ORIGINAL NOP 2009 12 31 USD BASED" xfId="2883"/>
    <cellStyle name="_CDS Trades_ORIGINAL NOP 2009 12 31 USD BASED_Report Finance" xfId="2884"/>
    <cellStyle name="_CDS Trades_Related Party Dec-08" xfId="2885"/>
    <cellStyle name="_CDS Trades_Report Finance" xfId="2886"/>
    <cellStyle name="_CDS Trades_SARB BOM Comparison 20081231 v3 0" xfId="2887"/>
    <cellStyle name="_CDS Trades_SARB BOM Comparison 20081231 v3 0v from Mahen" xfId="2888"/>
    <cellStyle name="_CDS Trades_SARBResults_1101" xfId="2889"/>
    <cellStyle name="_CDS Trades_SARBResults_1101_31.12.09 Mauritius-USD based ledger - Final1" xfId="2890"/>
    <cellStyle name="_CDS Trades_SARBResults_1101_Book4" xfId="2891"/>
    <cellStyle name="_CDS Trades_SARBResults_1101_Book5" xfId="2892"/>
    <cellStyle name="_CDS Trades_SARBResults_1101_Book5_(19) Loan Feb-11(Feb-11 figures)" xfId="2893"/>
    <cellStyle name="_CDS Trades_SARBResults_1101_capital adequacy September 2009" xfId="2894"/>
    <cellStyle name="_CDS Trades_SARBResults_1101_Copy of Mauritius-USD based ledger" xfId="2895"/>
    <cellStyle name="_CDS Trades_SARBResults_1101_Ops risk Mauritius - Sep 09 split stephanie after adjusment conversion" xfId="2896"/>
    <cellStyle name="_CDS Trades_SARBResults_1101_RELATED PARTY-2010 05 31" xfId="2897"/>
    <cellStyle name="_CDS Trades_SARBResults_1101_RELATED PARTY-2010 05 31_(19) Loan Feb-11(Feb-11 figures)" xfId="2898"/>
    <cellStyle name="_CDS Trades_SARBResults_2697 (vanessa board2)" xfId="2899"/>
    <cellStyle name="_CDS Trades_Sheet1" xfId="2900"/>
    <cellStyle name="_CDS Trades_Sheet1_1" xfId="2901"/>
    <cellStyle name="_CDS Trades_Statutory Annual Report - 31 03 08" xfId="2902"/>
    <cellStyle name="_CDS Trades_Statutory Annual Report - 31 03 08_31.12.09 Mauritius-USD based ledger - Final1" xfId="2903"/>
    <cellStyle name="_CDS Trades_Statutory Annual Report - 31 03 08_Book4" xfId="2904"/>
    <cellStyle name="_CDS Trades_Statutory Annual Report - 31 03 08_Book5" xfId="2905"/>
    <cellStyle name="_CDS Trades_Statutory Annual Report - 31 03 08_Book5_(19) Loan Feb-11(Feb-11 figures)" xfId="2906"/>
    <cellStyle name="_CDS Trades_Statutory Annual Report - 31 03 08_capital adequacy September 2009" xfId="2907"/>
    <cellStyle name="_CDS Trades_Statutory Annual Report - 31 03 08_Copy of Mauritius-USD based ledger" xfId="2908"/>
    <cellStyle name="_CDS Trades_Statutory Annual Report - 31 03 08_Ops risk Mauritius - Sep 09 split stephanie after adjusment conversion" xfId="2909"/>
    <cellStyle name="_CDS Trades_Statutory Annual Report - 31 03 08_RELATED PARTY-2010 05 31" xfId="2910"/>
    <cellStyle name="_CDS Trades_Statutory Annual Report - 31 03 08_RELATED PARTY-2010 05 31_(19) Loan Feb-11(Feb-11 figures)" xfId="2911"/>
    <cellStyle name="_Cf" xfId="2912"/>
    <cellStyle name="_Cf_Sheet1" xfId="2913"/>
    <cellStyle name="_circularisation jeremie" xfId="2914"/>
    <cellStyle name="_circularisation jeremie_(26) Oct-09 (AL)" xfId="2915"/>
    <cellStyle name="_circularisation jeremie_(27) Nov-09 (AL)" xfId="2916"/>
    <cellStyle name="_circularisation jeremie_31.12.09 Mauritius-USD based ledger - Final1" xfId="2917"/>
    <cellStyle name="_circularisation jeremie_Book1 (4)" xfId="2918"/>
    <cellStyle name="_circularisation jeremie_Book4" xfId="2919"/>
    <cellStyle name="_circularisation jeremie_capital adequacy September 2009" xfId="2920"/>
    <cellStyle name="_circularisation jeremie_Copy of Mauritius-USD based ledger" xfId="2921"/>
    <cellStyle name="_circularisation jeremie_Fixed Assets Register 11 Feb10" xfId="2922"/>
    <cellStyle name="_circularisation jeremie_Fixed Assets Register 11 Feb10_(19) Loan Feb-11(Feb-11 figures)" xfId="2923"/>
    <cellStyle name="_circularisation jeremie_Fixed Assets Register 12 Mar10.xls" xfId="2924"/>
    <cellStyle name="_circularisation jeremie_Fixed Assets Register 12 Mar10.xls_(19) Loan Feb-11(Feb-11 figures)" xfId="2925"/>
    <cellStyle name="_circularisation jeremie_IBM Input Sheet 31.03.2010 v0.4" xfId="2926"/>
    <cellStyle name="_circularisation jeremie_IBM Input Sheet 31.03.2010 v0.4_(19) Loan Feb-11(Feb-11 figures)" xfId="2927"/>
    <cellStyle name="_circularisation jeremie_IBM_Grouped(2)" xfId="2928"/>
    <cellStyle name="_circularisation jeremie_IBM_Grouped_USD" xfId="2929"/>
    <cellStyle name="_circularisation jeremie_IBM_Grouped_ZAR" xfId="2930"/>
    <cellStyle name="_circularisation jeremie_Liquidity and repricing" xfId="2931"/>
    <cellStyle name="_circularisation jeremie_MUR position" xfId="2932"/>
    <cellStyle name="_circularisation jeremie_NOP 2010 01 31 USD BASED" xfId="2933"/>
    <cellStyle name="_circularisation jeremie_NOP 2010 01 31 USD BASED_Report Finance" xfId="2934"/>
    <cellStyle name="_circularisation jeremie_NOP 2010 02 28 USD BASED Final" xfId="2935"/>
    <cellStyle name="_circularisation jeremie_NOP 2010 02 28 USD BASED Final_Report Finance" xfId="2936"/>
    <cellStyle name="_circularisation jeremie_NOP 2010 03 31 USD BASEDrevised" xfId="2937"/>
    <cellStyle name="_circularisation jeremie_NOP 2010 03 31 USD BASEDrevised_Report Finance" xfId="2938"/>
    <cellStyle name="_circularisation jeremie_NOP 2010 04 30" xfId="2939"/>
    <cellStyle name="_circularisation jeremie_NOP 2010 04 30_Report Finance" xfId="2940"/>
    <cellStyle name="_circularisation jeremie_ORIGINAL NOP 2009 12 31 USD BASED" xfId="2941"/>
    <cellStyle name="_circularisation jeremie_ORIGINAL NOP 2009 12 31 USD BASED_Report Finance" xfId="2942"/>
    <cellStyle name="_circularisation jeremie_Report Finance" xfId="2943"/>
    <cellStyle name="_circularisation jeremie_Sheet1" xfId="2944"/>
    <cellStyle name="_circularisation jeremie_Sheet1_1" xfId="2945"/>
    <cellStyle name="_Circularisation status_22.04.2008 Musarrat" xfId="2946"/>
    <cellStyle name="_Circularisation status_22.04.2008 Musarrat_(26) Oct-09 (AL)" xfId="2947"/>
    <cellStyle name="_Circularisation status_22.04.2008 Musarrat_(27) Nov-09 (AL)" xfId="2948"/>
    <cellStyle name="_Circularisation status_22.04.2008 Musarrat_31.12.09 Mauritius-USD based ledger - Final1" xfId="2949"/>
    <cellStyle name="_Circularisation status_22.04.2008 Musarrat_Book1 (4)" xfId="2950"/>
    <cellStyle name="_Circularisation status_22.04.2008 Musarrat_Book4" xfId="2951"/>
    <cellStyle name="_Circularisation status_22.04.2008 Musarrat_capital adequacy September 2009" xfId="2952"/>
    <cellStyle name="_Circularisation status_22.04.2008 Musarrat_Copy of Mauritius-USD based ledger" xfId="2953"/>
    <cellStyle name="_Circularisation status_22.04.2008 Musarrat_Fixed Assets Register 11 Feb10" xfId="2954"/>
    <cellStyle name="_Circularisation status_22.04.2008 Musarrat_Fixed Assets Register 11 Feb10_(19) Loan Feb-11(Feb-11 figures)" xfId="2955"/>
    <cellStyle name="_Circularisation status_22.04.2008 Musarrat_Fixed Assets Register 12 Mar10.xls" xfId="2956"/>
    <cellStyle name="_Circularisation status_22.04.2008 Musarrat_Fixed Assets Register 12 Mar10.xls_(19) Loan Feb-11(Feb-11 figures)" xfId="2957"/>
    <cellStyle name="_Circularisation status_22.04.2008 Musarrat_IBM Input Sheet 31.03.2010 v0.4" xfId="2958"/>
    <cellStyle name="_Circularisation status_22.04.2008 Musarrat_IBM Input Sheet 31.03.2010 v0.4_(19) Loan Feb-11(Feb-11 figures)" xfId="2959"/>
    <cellStyle name="_Circularisation status_22.04.2008 Musarrat_IBM_Grouped(2)" xfId="2960"/>
    <cellStyle name="_Circularisation status_22.04.2008 Musarrat_IBM_Grouped_USD" xfId="2961"/>
    <cellStyle name="_Circularisation status_22.04.2008 Musarrat_IBM_Grouped_ZAR" xfId="2962"/>
    <cellStyle name="_Circularisation status_22.04.2008 Musarrat_Liquidity and repricing" xfId="2963"/>
    <cellStyle name="_Circularisation status_22.04.2008 Musarrat_MUR position" xfId="2964"/>
    <cellStyle name="_Circularisation status_22.04.2008 Musarrat_NOP 2010 01 31 USD BASED" xfId="2965"/>
    <cellStyle name="_Circularisation status_22.04.2008 Musarrat_NOP 2010 01 31 USD BASED_Report Finance" xfId="2966"/>
    <cellStyle name="_Circularisation status_22.04.2008 Musarrat_NOP 2010 02 28 USD BASED Final" xfId="2967"/>
    <cellStyle name="_Circularisation status_22.04.2008 Musarrat_NOP 2010 02 28 USD BASED Final_Report Finance" xfId="2968"/>
    <cellStyle name="_Circularisation status_22.04.2008 Musarrat_NOP 2010 03 31 USD BASEDrevised" xfId="2969"/>
    <cellStyle name="_Circularisation status_22.04.2008 Musarrat_NOP 2010 03 31 USD BASEDrevised_Report Finance" xfId="2970"/>
    <cellStyle name="_Circularisation status_22.04.2008 Musarrat_NOP 2010 04 30" xfId="2971"/>
    <cellStyle name="_Circularisation status_22.04.2008 Musarrat_NOP 2010 04 30_Report Finance" xfId="2972"/>
    <cellStyle name="_Circularisation status_22.04.2008 Musarrat_ORIGINAL NOP 2009 12 31 USD BASED" xfId="2973"/>
    <cellStyle name="_Circularisation status_22.04.2008 Musarrat_ORIGINAL NOP 2009 12 31 USD BASED_Report Finance" xfId="2974"/>
    <cellStyle name="_Circularisation status_22.04.2008 Musarrat_Report Finance" xfId="2975"/>
    <cellStyle name="_Circularisation status_22.04.2008 Musarrat_Sheet1" xfId="2976"/>
    <cellStyle name="_Circularisation status_22.04.2008 Musarrat_Sheet1_1" xfId="2977"/>
    <cellStyle name="_CLO Deal Template" xfId="2978"/>
    <cellStyle name="_CLO Deal Template_Sheet1" xfId="2979"/>
    <cellStyle name="_CLOs" xfId="2980"/>
    <cellStyle name="_CLOs_Sheet1" xfId="2981"/>
    <cellStyle name="_ColdWater Portfolio (Termsheet)- 06-08-06" xfId="2982"/>
    <cellStyle name="_ColdWater Portfolio (Termsheet)- 06-08-06_Sheet1" xfId="2983"/>
    <cellStyle name="_Collateral Detail+Summary" xfId="2984"/>
    <cellStyle name="_Collateral Generator" xfId="2985"/>
    <cellStyle name="_Collateral Input" xfId="2986"/>
    <cellStyle name="_Comma" xfId="2987"/>
    <cellStyle name="_Compare All-NEW" xfId="2988"/>
    <cellStyle name="_Copy of excel website_Sept08 plc 2" xfId="2989"/>
    <cellStyle name="_Copy of excel website_Sept08 plc 2_(19) Loan Feb-11(Feb-11 figures)" xfId="2990"/>
    <cellStyle name="_Copy of Springdale 2006-1 Sources and Uses 07-17-2006" xfId="2991"/>
    <cellStyle name="_Copy of Springdale 2006-1 Sources and Uses 07-17-2006_Sheet1" xfId="2992"/>
    <cellStyle name="_Correlation Matrix" xfId="2993"/>
    <cellStyle name="_Correlation Matrix_Sheet1" xfId="2994"/>
    <cellStyle name="_Country credit exposure_30 Sep 08" xfId="2995"/>
    <cellStyle name="_Country credit exposure_30 Sep 08_(19) Loan Feb-11(Feb-11 figures)" xfId="2996"/>
    <cellStyle name="_Country credit exposure_30 Sep 08_(32) Mar-10 Breakdown of Credit" xfId="2997"/>
    <cellStyle name="_Country credit exposure_30 Sep 08_(32) Mar-10 Loan" xfId="2998"/>
    <cellStyle name="_Country credit exposure_30 Sep 08_(33) Apr-10 Breakdown of Credit" xfId="2999"/>
    <cellStyle name="_Country credit exposure_30 Sep 08_(33) Apr-10 Loan" xfId="3000"/>
    <cellStyle name="_Country credit exposure_30 Sep 08_Book15" xfId="3001"/>
    <cellStyle name="_Country credit exposure_30 Sep 08_Book16" xfId="3002"/>
    <cellStyle name="_Country credit exposure_30 Sep 08_Book17" xfId="3003"/>
    <cellStyle name="_Country credit exposure_30 Sep 08_Book19" xfId="3004"/>
    <cellStyle name="_Country credit exposure_30 Sep 08_Book20" xfId="3005"/>
    <cellStyle name="_Country credit exposure_30 Sep 08_Book8" xfId="3006"/>
    <cellStyle name="_Country credit exposure_30 Sep 08_Book9" xfId="3007"/>
    <cellStyle name="_Country credit exposure_30 Sep 08_CM - Overview" xfId="3008"/>
    <cellStyle name="_Cover" xfId="3009"/>
    <cellStyle name="_Cover_(19) Loan Feb-11(Feb-11 figures)" xfId="3010"/>
    <cellStyle name="_CRE CDOs" xfId="3011"/>
    <cellStyle name="_CRE CDOs_Sheet1" xfId="3012"/>
    <cellStyle name="_CreditBonds" xfId="3013"/>
    <cellStyle name="_CreditBonds_Sheet1" xfId="3014"/>
    <cellStyle name="_Credits" xfId="3015"/>
    <cellStyle name="_Credits_Sheet1" xfId="3016"/>
    <cellStyle name="_CSV Menu" xfId="3017"/>
    <cellStyle name="_CSV Menu_Sheet1" xfId="3018"/>
    <cellStyle name="_Currency" xfId="3019"/>
    <cellStyle name="_CurrencySpace" xfId="3020"/>
    <cellStyle name="_Current Exposures" xfId="3021"/>
    <cellStyle name="_Curves" xfId="3022"/>
    <cellStyle name="_Curves_Sheet1" xfId="3023"/>
    <cellStyle name="_CUSIPS" xfId="3024"/>
    <cellStyle name="_CUSIPS_Sheet1" xfId="3025"/>
    <cellStyle name="_DA" xfId="3026"/>
    <cellStyle name="_DA_Sheet1" xfId="3027"/>
    <cellStyle name="_Data" xfId="3028"/>
    <cellStyle name="_Data_Sheet1" xfId="3029"/>
    <cellStyle name="_Deal Summary" xfId="3030"/>
    <cellStyle name="_Deal Summary_Sheet1" xfId="3031"/>
    <cellStyle name="_Detailed BS Jan 08" xfId="3032"/>
    <cellStyle name="_Detailed BS Jan 08_Sheet1" xfId="3033"/>
    <cellStyle name="_Disclaimer" xfId="3034"/>
    <cellStyle name="_Disclaimer_Ratings action BLP links" xfId="3035"/>
    <cellStyle name="_Disclaimer_Ratings action BLP links_Sheet1" xfId="3036"/>
    <cellStyle name="_Disclaimer_Report Finance" xfId="3037"/>
    <cellStyle name="_Disclaimer_Sheet1" xfId="3038"/>
    <cellStyle name="_Disclosure Workings - Pack MAR08 PB" xfId="3039"/>
    <cellStyle name="_Disclosure Workings - Pack MAR08 PB_(26) Oct-09 (AL)" xfId="3040"/>
    <cellStyle name="_Disclosure Workings - Pack MAR08 PB_(27) Nov-09 (AL)" xfId="3041"/>
    <cellStyle name="_Disclosure Workings - Pack MAR08 PB_31.12.09 Mauritius-USD based ledger - Final1" xfId="3042"/>
    <cellStyle name="_Disclosure Workings - Pack MAR08 PB_Book1 (4)" xfId="3043"/>
    <cellStyle name="_Disclosure Workings - Pack MAR08 PB_Book4" xfId="3044"/>
    <cellStyle name="_Disclosure Workings - Pack MAR08 PB_capital adequacy September 2009" xfId="3045"/>
    <cellStyle name="_Disclosure Workings - Pack MAR08 PB_Copy of Mauritius-USD based ledger" xfId="3046"/>
    <cellStyle name="_Disclosure Workings - Pack MAR08 PB_IBM_Grouped(2)" xfId="3047"/>
    <cellStyle name="_Disclosure Workings - Pack MAR08 PB_IBM_Grouped_USD" xfId="3048"/>
    <cellStyle name="_Disclosure Workings - Pack MAR08 PB_IBM_Grouped_ZAR" xfId="3049"/>
    <cellStyle name="_Disclosure Workings - Pack MAR08 PB_Liquidity and repricing" xfId="3050"/>
    <cellStyle name="_Disclosure Workings - Pack MAR08 PB_NOP 2010 01 31 USD BASED" xfId="3051"/>
    <cellStyle name="_Disclosure Workings - Pack MAR08 PB_NOP 2010 01 31 USD BASED_Report Finance" xfId="3052"/>
    <cellStyle name="_Disclosure Workings - Pack MAR08 PB_NOP 2010 02 28 USD BASED Final" xfId="3053"/>
    <cellStyle name="_Disclosure Workings - Pack MAR08 PB_NOP 2010 02 28 USD BASED Final_Report Finance" xfId="3054"/>
    <cellStyle name="_Disclosure Workings - Pack MAR08 PB_NOP 2010 03 31 USD BASEDrevised" xfId="3055"/>
    <cellStyle name="_Disclosure Workings - Pack MAR08 PB_NOP 2010 03 31 USD BASEDrevised_Report Finance" xfId="3056"/>
    <cellStyle name="_Disclosure Workings - Pack MAR08 PB_NOP 2010 04 30" xfId="3057"/>
    <cellStyle name="_Disclosure Workings - Pack MAR08 PB_NOP 2010 04 30_Report Finance" xfId="3058"/>
    <cellStyle name="_Disclosure Workings - Pack MAR08 PB_ORIGINAL NOP 2009 12 31 USD BASED" xfId="3059"/>
    <cellStyle name="_Disclosure Workings - Pack MAR08 PB_ORIGINAL NOP 2009 12 31 USD BASED_Report Finance" xfId="3060"/>
    <cellStyle name="_Disclosure Workings - Pack MAR08 PB_Sheet1" xfId="3061"/>
    <cellStyle name="_Disclosure Workings - Pack MAR08 PL" xfId="3062"/>
    <cellStyle name="_Disclosure Workings - Pack MAR08 PL_(26) Oct-09 (AL)" xfId="3063"/>
    <cellStyle name="_Disclosure Workings - Pack MAR08 PL_(27) Nov-09 (AL)" xfId="3064"/>
    <cellStyle name="_Disclosure Workings - Pack MAR08 PL_31.12.09 Mauritius-USD based ledger - Final1" xfId="3065"/>
    <cellStyle name="_Disclosure Workings - Pack MAR08 PL_Book1 (4)" xfId="3066"/>
    <cellStyle name="_Disclosure Workings - Pack MAR08 PL_Book4" xfId="3067"/>
    <cellStyle name="_Disclosure Workings - Pack MAR08 PL_capital adequacy September 2009" xfId="3068"/>
    <cellStyle name="_Disclosure Workings - Pack MAR08 PL_Copy of Mauritius-USD based ledger" xfId="3069"/>
    <cellStyle name="_Disclosure Workings - Pack MAR08 PL_IBM_Grouped(2)" xfId="3070"/>
    <cellStyle name="_Disclosure Workings - Pack MAR08 PL_IBM_Grouped_USD" xfId="3071"/>
    <cellStyle name="_Disclosure Workings - Pack MAR08 PL_IBM_Grouped_ZAR" xfId="3072"/>
    <cellStyle name="_Disclosure Workings - Pack MAR08 PL_Liquidity and repricing" xfId="3073"/>
    <cellStyle name="_Disclosure Workings - Pack MAR08 PL_NOP 2010 01 31 USD BASED" xfId="3074"/>
    <cellStyle name="_Disclosure Workings - Pack MAR08 PL_NOP 2010 01 31 USD BASED_Report Finance" xfId="3075"/>
    <cellStyle name="_Disclosure Workings - Pack MAR08 PL_NOP 2010 02 28 USD BASED Final" xfId="3076"/>
    <cellStyle name="_Disclosure Workings - Pack MAR08 PL_NOP 2010 02 28 USD BASED Final_Report Finance" xfId="3077"/>
    <cellStyle name="_Disclosure Workings - Pack MAR08 PL_NOP 2010 03 31 USD BASEDrevised" xfId="3078"/>
    <cellStyle name="_Disclosure Workings - Pack MAR08 PL_NOP 2010 03 31 USD BASEDrevised_Report Finance" xfId="3079"/>
    <cellStyle name="_Disclosure Workings - Pack MAR08 PL_NOP 2010 04 30" xfId="3080"/>
    <cellStyle name="_Disclosure Workings - Pack MAR08 PL_NOP 2010 04 30_Report Finance" xfId="3081"/>
    <cellStyle name="_Disclosure Workings - Pack MAR08 PL_ORIGINAL NOP 2009 12 31 USD BASED" xfId="3082"/>
    <cellStyle name="_Disclosure Workings - Pack MAR08 PL_ORIGINAL NOP 2009 12 31 USD BASED_Report Finance" xfId="3083"/>
    <cellStyle name="_Disclosure Workings - Pack MAR08 PL_Sheet1" xfId="3084"/>
    <cellStyle name="_DV01" xfId="3085"/>
    <cellStyle name="_DV01_Sheet1" xfId="3086"/>
    <cellStyle name="_ems10223_my" xfId="3087"/>
    <cellStyle name="_ems10223_my_Sheet1" xfId="3088"/>
    <cellStyle name="_ET ABS CDO III Portfolio" xfId="3089"/>
    <cellStyle name="_ET ABS CDO III Portfolio-closing" xfId="3090"/>
    <cellStyle name="_Euro" xfId="3091"/>
    <cellStyle name="_Example 1" xfId="3092"/>
    <cellStyle name="_Example 1_Sheet1" xfId="3093"/>
    <cellStyle name="_example inv disposalNikanor" xfId="3094"/>
    <cellStyle name="_example inv disposalNikanor_Sheet1" xfId="3095"/>
    <cellStyle name="_F Lakes3" xfId="3096"/>
    <cellStyle name="_F Lakes3_Sheet1" xfId="3097"/>
    <cellStyle name="_f_in" xfId="3098"/>
    <cellStyle name="_f_tbl" xfId="3099"/>
    <cellStyle name="_Factor Exposure" xfId="3100"/>
    <cellStyle name="_Factor Exposure_Sheet1" xfId="3101"/>
    <cellStyle name="_Feuil1" xfId="3102"/>
    <cellStyle name="_Feuil1_Sheet1" xfId="3103"/>
    <cellStyle name="_FIFES" xfId="3104"/>
    <cellStyle name="_Fitch Input" xfId="3105"/>
    <cellStyle name="_Fitch Inputs" xfId="3106"/>
    <cellStyle name="_Fitch VECTOR" xfId="3107"/>
    <cellStyle name="_Fitch_MATRIX" xfId="3108"/>
    <cellStyle name="_Fitch_VECTOR_Model" xfId="3109"/>
    <cellStyle name="_Fitch_VECTOR_Model_Correlation Matrix" xfId="3110"/>
    <cellStyle name="_Fitch_VECTOR_Model_Factor Exposure" xfId="3111"/>
    <cellStyle name="_Fitch_VECTOR_Model_Portfolio Definition" xfId="3112"/>
    <cellStyle name="_Fitch_VECTOR_Model_Recovery Rates" xfId="3113"/>
    <cellStyle name="_Fitch_VECTOR_Model2.0" xfId="3114"/>
    <cellStyle name="_FP BS Audit Schedules - Apr 07" xfId="3115"/>
    <cellStyle name="_FP BS Audit Schedules - Aug 07" xfId="3116"/>
    <cellStyle name="_FP BS Audit Schedules - Jun 07" xfId="3117"/>
    <cellStyle name="_FP BS Audit Schedules - Mar 07" xfId="3118"/>
    <cellStyle name="_FP BS Audit Schedules - May 07" xfId="3119"/>
    <cellStyle name="_FP BS Audit Schedules - Nov 07" xfId="3120"/>
    <cellStyle name="_FP BS Audit Schedules - SepV1 07" xfId="3121"/>
    <cellStyle name="_Funded-CDX-DG-013105" xfId="3122"/>
    <cellStyle name="_Funded-CDX-DG-013105_Sheet1" xfId="3123"/>
    <cellStyle name="_General Prov IBM Jan 08" xfId="3124"/>
    <cellStyle name="_General Prov IBM Jan 08_Sheet1" xfId="3125"/>
    <cellStyle name="_getdata" xfId="3126"/>
    <cellStyle name="_getdata_Sheet1" xfId="3127"/>
    <cellStyle name="_GLACIER III" xfId="3128"/>
    <cellStyle name="_GLACIER III_Sheet1" xfId="3129"/>
    <cellStyle name="_Groups" xfId="3130"/>
    <cellStyle name="_H-" xfId="3131"/>
    <cellStyle name="_H - Scenario" xfId="3132"/>
    <cellStyle name="_H-_Sheet1" xfId="3133"/>
    <cellStyle name="_headers" xfId="3134"/>
    <cellStyle name="_headers_Sheet1" xfId="3135"/>
    <cellStyle name="_Heading" xfId="3136"/>
    <cellStyle name="_Highlight" xfId="3137"/>
    <cellStyle name="_IBL Consol March 2009 15.05" xfId="3138"/>
    <cellStyle name="_IBM_MAR 08 INCLUDING clos" xfId="3139"/>
    <cellStyle name="_IBM_MAR 08 INCLUDING clos_Report Finance" xfId="3140"/>
    <cellStyle name="_IBM_MAR 08 INCLUDING clos_Sheet1" xfId="3141"/>
    <cellStyle name="_IBP Mar09" xfId="3142"/>
    <cellStyle name="_Info Sheet" xfId="3143"/>
    <cellStyle name="_Info Sheet_Sheet1" xfId="3144"/>
    <cellStyle name="_Inman  - Static ABS Deal" xfId="3145"/>
    <cellStyle name="_Inman  - Static ABS Deal_Sheet1" xfId="3146"/>
    <cellStyle name="_Inputs" xfId="3147"/>
    <cellStyle name="_interdiv" xfId="3148"/>
    <cellStyle name="_interdiv P&amp;L" xfId="3149"/>
    <cellStyle name="_interdiv P&amp;L_Sheet1" xfId="3150"/>
    <cellStyle name="_interdiv_scap" xfId="3151"/>
    <cellStyle name="_interdiv_scap_Sheet1" xfId="3152"/>
    <cellStyle name="_interdiv_Sheet1" xfId="3153"/>
    <cellStyle name="_InterdivInterco_PLT" xfId="3154"/>
    <cellStyle name="_InterdivInterco_PLT_Sheet1" xfId="3155"/>
    <cellStyle name="_Interims - Kensington template_300907v1" xfId="3156"/>
    <cellStyle name="_ITML YP 0809" xfId="3157"/>
    <cellStyle name="_ITML YP 0809_(19) Loan Feb-11(Feb-11 figures)" xfId="3158"/>
    <cellStyle name="_ITML YP 0809_Book1 (4)" xfId="3159"/>
    <cellStyle name="_IVY Detailed Collateral CDO sheet" xfId="3160"/>
    <cellStyle name="_junk" xfId="3161"/>
    <cellStyle name="_junk_Sheet1" xfId="3162"/>
    <cellStyle name="_Kefton CDO Detail File" xfId="3163"/>
    <cellStyle name="_LatAm" xfId="3164"/>
    <cellStyle name="_LatAm_Sheet1" xfId="3165"/>
    <cellStyle name="_Liabilities" xfId="3166"/>
    <cellStyle name="_Liabilities_Sheet1" xfId="3167"/>
    <cellStyle name="_Loan by DI sector" xfId="3168"/>
    <cellStyle name="_Loan by DI sector_Sheet1" xfId="3169"/>
    <cellStyle name="_Loan by DI sectors" xfId="3170"/>
    <cellStyle name="_Loan by DI sectors_Report Finance" xfId="3171"/>
    <cellStyle name="_Loan by DI sectors_Sheet1" xfId="3172"/>
    <cellStyle name="_Loan by DI sectors-Original" xfId="3173"/>
    <cellStyle name="_Loan by DI sectors-Original_Report Finance" xfId="3174"/>
    <cellStyle name="_Loan by DI sectors-Original_Sheet1" xfId="3175"/>
    <cellStyle name="_Loans after decision has been taken" xfId="3176"/>
    <cellStyle name="_Loans after decision has been taken_Sheet1" xfId="3177"/>
    <cellStyle name="_LOOKUP" xfId="3178"/>
    <cellStyle name="_lookup sheet" xfId="3179"/>
    <cellStyle name="_lookup sheet_Report Finance" xfId="3180"/>
    <cellStyle name="_lookup sheet_Sheet1" xfId="3181"/>
    <cellStyle name="_LOOKUP_(05) CAR Dec-07" xfId="3182"/>
    <cellStyle name="_LOOKUP_(05) CAR Dec-07_(26) Oct-09 (AL)" xfId="3183"/>
    <cellStyle name="_LOOKUP_(05) CAR Dec-07_(27) Nov-09 (AL)" xfId="3184"/>
    <cellStyle name="_LOOKUP_(05) CAR Dec-07_31.12.09 Mauritius-USD based ledger - Final1" xfId="3185"/>
    <cellStyle name="_LOOKUP_(05) CAR Dec-07_Book1 (4)" xfId="3186"/>
    <cellStyle name="_LOOKUP_(05) CAR Dec-07_Book4" xfId="3187"/>
    <cellStyle name="_LOOKUP_(05) CAR Dec-07_capital adequacy September 2009" xfId="3188"/>
    <cellStyle name="_LOOKUP_(05) CAR Dec-07_Copy of Mauritius-USD based ledger" xfId="3189"/>
    <cellStyle name="_LOOKUP_(05) CAR Dec-07_IBM_Grouped(2)" xfId="3190"/>
    <cellStyle name="_LOOKUP_(05) CAR Dec-07_IBM_Grouped_USD" xfId="3191"/>
    <cellStyle name="_LOOKUP_(05) CAR Dec-07_IBM_Grouped_ZAR" xfId="3192"/>
    <cellStyle name="_LOOKUP_(05) CAR Dec-07_Liquidity and repricing" xfId="3193"/>
    <cellStyle name="_LOOKUP_(05) CAR Dec-07_NOP 2010 01 31 USD BASED" xfId="3194"/>
    <cellStyle name="_LOOKUP_(05) CAR Dec-07_NOP 2010 01 31 USD BASED_Report Finance" xfId="3195"/>
    <cellStyle name="_LOOKUP_(05) CAR Dec-07_NOP 2010 02 28 USD BASED Final" xfId="3196"/>
    <cellStyle name="_LOOKUP_(05) CAR Dec-07_NOP 2010 02 28 USD BASED Final_Report Finance" xfId="3197"/>
    <cellStyle name="_LOOKUP_(05) CAR Dec-07_NOP 2010 03 31 USD BASEDrevised" xfId="3198"/>
    <cellStyle name="_LOOKUP_(05) CAR Dec-07_NOP 2010 03 31 USD BASEDrevised_Report Finance" xfId="3199"/>
    <cellStyle name="_LOOKUP_(05) CAR Dec-07_NOP 2010 04 30" xfId="3200"/>
    <cellStyle name="_LOOKUP_(05) CAR Dec-07_NOP 2010 04 30_Report Finance" xfId="3201"/>
    <cellStyle name="_LOOKUP_(05) CAR Dec-07_ORIGINAL NOP 2009 12 31 USD BASED" xfId="3202"/>
    <cellStyle name="_LOOKUP_(05) CAR Dec-07_ORIGINAL NOP 2009 12 31 USD BASED_Report Finance" xfId="3203"/>
    <cellStyle name="_LOOKUP_(05) CAR Dec-07_Sheet1" xfId="3204"/>
    <cellStyle name="_LOOKUP_(26) Oct-09 (AL)" xfId="3205"/>
    <cellStyle name="_LOOKUP_(27) Nov-09 (AL)" xfId="3206"/>
    <cellStyle name="_LOOKUP_08_IBM_A2.2.1 to A2.2.15_Statutory workings - 31 03 08" xfId="3207"/>
    <cellStyle name="_LOOKUP_08_IBM_A2.2.1 to A2.2.15_Statutory workings - 31 03 08_31.12.09 Mauritius-USD based ledger - Final1" xfId="3208"/>
    <cellStyle name="_LOOKUP_08_IBM_A2.2.1 to A2.2.15_Statutory workings - 31 03 08_Book4" xfId="3209"/>
    <cellStyle name="_LOOKUP_08_IBM_A2.2.1 to A2.2.15_Statutory workings - 31 03 08_Book5" xfId="3210"/>
    <cellStyle name="_LOOKUP_08_IBM_A2.2.1 to A2.2.15_Statutory workings - 31 03 08_Book5_(19) Loan Feb-11(Feb-11 figures)" xfId="3211"/>
    <cellStyle name="_LOOKUP_08_IBM_A2.2.1 to A2.2.15_Statutory workings - 31 03 08_RELATED PARTY-2010 05 31" xfId="3212"/>
    <cellStyle name="_LOOKUP_08_IBM_A2.2.1 to A2.2.15_Statutory workings - 31 03 08_RELATED PARTY-2010 05 31_(19) Loan Feb-11(Feb-11 figures)" xfId="3213"/>
    <cellStyle name="_LOOKUP_31.12.09 Mauritius-USD based ledger - Final1" xfId="3214"/>
    <cellStyle name="_LOOKUP_audit adjustment 2007" xfId="3215"/>
    <cellStyle name="_LOOKUP_audit adjustment 2007_(26) Oct-09 (AL)" xfId="3216"/>
    <cellStyle name="_LOOKUP_audit adjustment 2007_(27) Nov-09 (AL)" xfId="3217"/>
    <cellStyle name="_LOOKUP_audit adjustment 2007_31.12.09 Mauritius-USD based ledger - Final1" xfId="3218"/>
    <cellStyle name="_LOOKUP_audit adjustment 2007_Book1 (4)" xfId="3219"/>
    <cellStyle name="_LOOKUP_audit adjustment 2007_Book4" xfId="3220"/>
    <cellStyle name="_LOOKUP_audit adjustment 2007_capital adequacy September 2009" xfId="3221"/>
    <cellStyle name="_LOOKUP_audit adjustment 2007_Copy of Mauritius-USD based ledger" xfId="3222"/>
    <cellStyle name="_LOOKUP_audit adjustment 2007_IBM_Grouped(2)" xfId="3223"/>
    <cellStyle name="_LOOKUP_audit adjustment 2007_IBM_Grouped_USD" xfId="3224"/>
    <cellStyle name="_LOOKUP_audit adjustment 2007_IBM_Grouped_ZAR" xfId="3225"/>
    <cellStyle name="_LOOKUP_audit adjustment 2007_Liquidity and repricing" xfId="3226"/>
    <cellStyle name="_LOOKUP_audit adjustment 2007_NOP 2010 01 31 USD BASED" xfId="3227"/>
    <cellStyle name="_LOOKUP_audit adjustment 2007_NOP 2010 01 31 USD BASED_Report Finance" xfId="3228"/>
    <cellStyle name="_LOOKUP_audit adjustment 2007_NOP 2010 02 28 USD BASED Final" xfId="3229"/>
    <cellStyle name="_LOOKUP_audit adjustment 2007_NOP 2010 02 28 USD BASED Final_Report Finance" xfId="3230"/>
    <cellStyle name="_LOOKUP_audit adjustment 2007_NOP 2010 03 31 USD BASEDrevised" xfId="3231"/>
    <cellStyle name="_LOOKUP_audit adjustment 2007_NOP 2010 03 31 USD BASEDrevised_Report Finance" xfId="3232"/>
    <cellStyle name="_LOOKUP_audit adjustment 2007_NOP 2010 04 30" xfId="3233"/>
    <cellStyle name="_LOOKUP_audit adjustment 2007_NOP 2010 04 30_Report Finance" xfId="3234"/>
    <cellStyle name="_LOOKUP_audit adjustment 2007_ORIGINAL NOP 2009 12 31 USD BASED" xfId="3235"/>
    <cellStyle name="_LOOKUP_audit adjustment 2007_ORIGINAL NOP 2009 12 31 USD BASED_Report Finance" xfId="3236"/>
    <cellStyle name="_LOOKUP_audit adjustment 2007_Sheet1" xfId="3237"/>
    <cellStyle name="_LOOKUP_BA 610 wkgs &amp; Return - 30 Jun 08" xfId="3238"/>
    <cellStyle name="_LOOKUP_BA 610 wkgs &amp; Return - 30 Sep 08" xfId="3239"/>
    <cellStyle name="_LOOKUP_BA 610 wkgs &amp; Return - 31 Dec 08" xfId="3240"/>
    <cellStyle name="_LOOKUP_BA 610 wkgs &amp; Return - 31 Dec 08 LATEST" xfId="3241"/>
    <cellStyle name="_LOOKUP_BA 610 wkgs -31.03.08(Version 2)" xfId="3242"/>
    <cellStyle name="_LOOKUP_Book1" xfId="3243"/>
    <cellStyle name="_LOOKUP_Book1 (3)" xfId="3244"/>
    <cellStyle name="_LOOKUP_Book1 (4)" xfId="3245"/>
    <cellStyle name="_LOOKUP_Book1_1" xfId="3246"/>
    <cellStyle name="_LOOKUP_Book1_31.12.09 Mauritius-USD based ledger - Final1" xfId="3247"/>
    <cellStyle name="_LOOKUP_Book1_Book4" xfId="3248"/>
    <cellStyle name="_LOOKUP_Book1_Book5" xfId="3249"/>
    <cellStyle name="_LOOKUP_Book1_Book5_(19) Loan Feb-11(Feb-11 figures)" xfId="3250"/>
    <cellStyle name="_LOOKUP_Book1_capital adequacy September 2009" xfId="3251"/>
    <cellStyle name="_LOOKUP_Book1_Copy of Mauritius-USD based ledger" xfId="3252"/>
    <cellStyle name="_LOOKUP_Book1_Ops risk Mauritius - Sep 09 split stephanie after adjusment conversion" xfId="3253"/>
    <cellStyle name="_LOOKUP_Book1_RELATED PARTY-2010 05 31" xfId="3254"/>
    <cellStyle name="_LOOKUP_Book1_RELATED PARTY-2010 05 31_(19) Loan Feb-11(Feb-11 figures)" xfId="3255"/>
    <cellStyle name="_LOOKUP_Book2 (2)" xfId="3256"/>
    <cellStyle name="_LOOKUP_Book3" xfId="3257"/>
    <cellStyle name="_LOOKUP_Book3_31.12.09 Mauritius-USD based ledger - Final1" xfId="3258"/>
    <cellStyle name="_LOOKUP_Book3_Book4" xfId="3259"/>
    <cellStyle name="_LOOKUP_Book3_Book5" xfId="3260"/>
    <cellStyle name="_LOOKUP_Book3_Book5_(19) Loan Feb-11(Feb-11 figures)" xfId="3261"/>
    <cellStyle name="_LOOKUP_Book3_capital adequacy September 2009" xfId="3262"/>
    <cellStyle name="_LOOKUP_Book3_Copy of Mauritius-USD based ledger" xfId="3263"/>
    <cellStyle name="_LOOKUP_Book3_Ops risk Mauritius - Sep 09 split stephanie after adjusment conversion" xfId="3264"/>
    <cellStyle name="_LOOKUP_Book3_RELATED PARTY-2010 05 31" xfId="3265"/>
    <cellStyle name="_LOOKUP_Book3_RELATED PARTY-2010 05 31_(19) Loan Feb-11(Feb-11 figures)" xfId="3266"/>
    <cellStyle name="_LOOKUP_Book4" xfId="3267"/>
    <cellStyle name="_LOOKUP_Book5 (2)" xfId="3268"/>
    <cellStyle name="_LOOKUP_Book5 (2)_Sheet1" xfId="3269"/>
    <cellStyle name="_LOOKUP_Book6" xfId="3270"/>
    <cellStyle name="_LOOKUP_Book6_31.12.09 Mauritius-USD based ledger - Final1" xfId="3271"/>
    <cellStyle name="_LOOKUP_Book6_Book4" xfId="3272"/>
    <cellStyle name="_LOOKUP_Book6_Book5" xfId="3273"/>
    <cellStyle name="_LOOKUP_Book6_Book5_(19) Loan Feb-11(Feb-11 figures)" xfId="3274"/>
    <cellStyle name="_LOOKUP_Book6_capital adequacy September 2009" xfId="3275"/>
    <cellStyle name="_LOOKUP_Book6_Copy of Mauritius-USD based ledger" xfId="3276"/>
    <cellStyle name="_LOOKUP_Book6_Ops risk Mauritius - Sep 09 split stephanie after adjusment conversion" xfId="3277"/>
    <cellStyle name="_LOOKUP_Book6_RELATED PARTY-2010 05 31" xfId="3278"/>
    <cellStyle name="_LOOKUP_Book6_RELATED PARTY-2010 05 31_(19) Loan Feb-11(Feb-11 figures)" xfId="3279"/>
    <cellStyle name="_LOOKUP_BS - Mar 09" xfId="3280"/>
    <cellStyle name="_LOOKUP_capital adequacy September 2009" xfId="3281"/>
    <cellStyle name="_LOOKUP_Detailed BS Dec 07" xfId="3282"/>
    <cellStyle name="_LOOKUP_Detailed BS Dec 07_Avearge retrieval" xfId="3283"/>
    <cellStyle name="_LOOKUP_Detailed BS Dec 07_Avearge retrieval_(26) Oct-09 (AL)" xfId="3284"/>
    <cellStyle name="_LOOKUP_Detailed BS Dec 07_Avearge retrieval_(27) Nov-09 (AL)" xfId="3285"/>
    <cellStyle name="_LOOKUP_Detailed BS Dec 07_Avearge retrieval_31.12.09 Mauritius-USD based ledger - Final1" xfId="3286"/>
    <cellStyle name="_LOOKUP_Detailed BS Dec 07_Avearge retrieval_Book1 (4)" xfId="3287"/>
    <cellStyle name="_LOOKUP_Detailed BS Dec 07_Avearge retrieval_Book4" xfId="3288"/>
    <cellStyle name="_LOOKUP_Detailed BS Dec 07_Avearge retrieval_capital adequacy September 2009" xfId="3289"/>
    <cellStyle name="_LOOKUP_Detailed BS Dec 07_Avearge retrieval_Copy of Mauritius-USD based ledger" xfId="3290"/>
    <cellStyle name="_LOOKUP_Detailed BS Dec 07_Avearge retrieval_IBM_Grouped(2)" xfId="3291"/>
    <cellStyle name="_LOOKUP_Detailed BS Dec 07_Avearge retrieval_IBM_Grouped_USD" xfId="3292"/>
    <cellStyle name="_LOOKUP_Detailed BS Dec 07_Avearge retrieval_IBM_Grouped_ZAR" xfId="3293"/>
    <cellStyle name="_LOOKUP_Detailed BS Dec 07_Avearge retrieval_Liquidity and repricing" xfId="3294"/>
    <cellStyle name="_LOOKUP_Detailed BS Dec 07_Avearge retrieval_NOP 2010 01 31 USD BASED" xfId="3295"/>
    <cellStyle name="_LOOKUP_Detailed BS Dec 07_Avearge retrieval_NOP 2010 01 31 USD BASED_Report Finance" xfId="3296"/>
    <cellStyle name="_LOOKUP_Detailed BS Dec 07_Avearge retrieval_NOP 2010 02 28 USD BASED Final" xfId="3297"/>
    <cellStyle name="_LOOKUP_Detailed BS Dec 07_Avearge retrieval_NOP 2010 02 28 USD BASED Final_Report Finance" xfId="3298"/>
    <cellStyle name="_LOOKUP_Detailed BS Dec 07_Avearge retrieval_NOP 2010 03 31 USD BASEDrevised" xfId="3299"/>
    <cellStyle name="_LOOKUP_Detailed BS Dec 07_Avearge retrieval_NOP 2010 03 31 USD BASEDrevised_Report Finance" xfId="3300"/>
    <cellStyle name="_LOOKUP_Detailed BS Dec 07_Avearge retrieval_NOP 2010 04 30" xfId="3301"/>
    <cellStyle name="_LOOKUP_Detailed BS Dec 07_Avearge retrieval_NOP 2010 04 30_Report Finance" xfId="3302"/>
    <cellStyle name="_LOOKUP_Detailed BS Dec 07_Avearge retrieval_ORIGINAL NOP 2009 12 31 USD BASED" xfId="3303"/>
    <cellStyle name="_LOOKUP_Detailed BS Dec 07_Avearge retrieval_ORIGINAL NOP 2009 12 31 USD BASED_Report Finance" xfId="3304"/>
    <cellStyle name="_LOOKUP_Detailed BS Dec 07_Avearge retrieval_Sheet1" xfId="3305"/>
    <cellStyle name="_LOOKUP_Detailed BS Dec 07_Sheet1" xfId="3306"/>
    <cellStyle name="_LOOKUP_Detailed BS Dec 08" xfId="3307"/>
    <cellStyle name="_LOOKUP_Detailed BS Jun 09" xfId="3308"/>
    <cellStyle name="_LOOKUP_Detailed BS June08" xfId="3309"/>
    <cellStyle name="_LOOKUP_Detailed BS June08_31.12.09 Mauritius-USD based ledger - Final1" xfId="3310"/>
    <cellStyle name="_LOOKUP_Detailed BS June08_Book4" xfId="3311"/>
    <cellStyle name="_LOOKUP_Detailed BS June08_Book5" xfId="3312"/>
    <cellStyle name="_LOOKUP_Detailed BS June08_Book5_(19) Loan Feb-11(Feb-11 figures)" xfId="3313"/>
    <cellStyle name="_LOOKUP_Detailed BS June08_capital adequacy September 2009" xfId="3314"/>
    <cellStyle name="_LOOKUP_Detailed BS June08_Copy of Mauritius-USD based ledger" xfId="3315"/>
    <cellStyle name="_LOOKUP_Detailed BS June08_Ops risk Mauritius - Sep 09 split stephanie after adjusment conversion" xfId="3316"/>
    <cellStyle name="_LOOKUP_Detailed BS June08_RELATED PARTY-2010 05 31" xfId="3317"/>
    <cellStyle name="_LOOKUP_Detailed BS June08_RELATED PARTY-2010 05 31_(19) Loan Feb-11(Feb-11 figures)" xfId="3318"/>
    <cellStyle name="_LOOKUP_Detailed BS March 08(1)" xfId="3319"/>
    <cellStyle name="_LOOKUP_Detailed BS March 08(1)_31.12.09 Mauritius-USD based ledger - Final1" xfId="3320"/>
    <cellStyle name="_LOOKUP_Detailed BS March 08(1)_Book4" xfId="3321"/>
    <cellStyle name="_LOOKUP_Detailed BS March 08(1)_Book5" xfId="3322"/>
    <cellStyle name="_LOOKUP_Detailed BS March 08(1)_Book5_(19) Loan Feb-11(Feb-11 figures)" xfId="3323"/>
    <cellStyle name="_LOOKUP_Detailed BS March 08(1)_capital adequacy September 2009" xfId="3324"/>
    <cellStyle name="_LOOKUP_Detailed BS March 08(1)_Copy of Mauritius-USD based ledger" xfId="3325"/>
    <cellStyle name="_LOOKUP_Detailed BS March 08(1)_Ops risk Mauritius - Sep 09 split stephanie after adjusment conversion" xfId="3326"/>
    <cellStyle name="_LOOKUP_Detailed BS March 08(1)_RELATED PARTY-2010 05 31" xfId="3327"/>
    <cellStyle name="_LOOKUP_Detailed BS March 08(1)_RELATED PARTY-2010 05 31_(19) Loan Feb-11(Feb-11 figures)" xfId="3328"/>
    <cellStyle name="_LOOKUP_Detailed BS March 09" xfId="3329"/>
    <cellStyle name="_LOOKUP_Essbase March 2008" xfId="3330"/>
    <cellStyle name="_LOOKUP_Essbase March 2008_31.12.09 Mauritius-USD based ledger - Final1" xfId="3331"/>
    <cellStyle name="_LOOKUP_Essbase March 2008_Book4" xfId="3332"/>
    <cellStyle name="_LOOKUP_Essbase March 2008_Book5" xfId="3333"/>
    <cellStyle name="_LOOKUP_Essbase March 2008_Book5_(19) Loan Feb-11(Feb-11 figures)" xfId="3334"/>
    <cellStyle name="_LOOKUP_Essbase March 2008_capital adequacy September 2009" xfId="3335"/>
    <cellStyle name="_LOOKUP_Essbase March 2008_Copy of Mauritius-USD based ledger" xfId="3336"/>
    <cellStyle name="_LOOKUP_Essbase March 2008_Ops risk Mauritius - Sep 09 split stephanie after adjusment conversion" xfId="3337"/>
    <cellStyle name="_LOOKUP_Essbase March 2008_RELATED PARTY-2010 05 31" xfId="3338"/>
    <cellStyle name="_LOOKUP_Essbase March 2008_RELATED PARTY-2010 05 31_(19) Loan Feb-11(Feb-11 figures)" xfId="3339"/>
    <cellStyle name="_LOOKUP_FINANCIALS 30-JUN-08-New Format-Auditors-Reformated" xfId="3340"/>
    <cellStyle name="_LOOKUP_Fixed Assets Register 11 Feb10" xfId="3341"/>
    <cellStyle name="_LOOKUP_Fixed Assets Register 11 Feb10_(19) Loan Feb-11(Feb-11 figures)" xfId="3342"/>
    <cellStyle name="_LOOKUP_Fixed Assets Register 12 Mar10.xls" xfId="3343"/>
    <cellStyle name="_LOOKUP_Fixed Assets Register 12 Mar10.xls_(19) Loan Feb-11(Feb-11 figures)" xfId="3344"/>
    <cellStyle name="_LOOKUP_FV of Derivatives - 30 06 09" xfId="3345"/>
    <cellStyle name="_LOOKUP_FV of Derivatives - 31.03.08" xfId="3346"/>
    <cellStyle name="_LOOKUP_FV of Derivatives - 31.03.08_31.12.09 Mauritius-USD based ledger - Final1" xfId="3347"/>
    <cellStyle name="_LOOKUP_FV of Derivatives - 31.03.08_Book4" xfId="3348"/>
    <cellStyle name="_LOOKUP_FV of Derivatives - 31.03.08_Book5" xfId="3349"/>
    <cellStyle name="_LOOKUP_FV of Derivatives - 31.03.08_Book5_(19) Loan Feb-11(Feb-11 figures)" xfId="3350"/>
    <cellStyle name="_LOOKUP_FV of Derivatives - 31.03.08_capital adequacy September 2009" xfId="3351"/>
    <cellStyle name="_LOOKUP_FV of Derivatives - 31.03.08_Copy of Mauritius-USD based ledger" xfId="3352"/>
    <cellStyle name="_LOOKUP_FV of Derivatives - 31.03.08_Ops risk Mauritius - Sep 09 split stephanie after adjusment conversion" xfId="3353"/>
    <cellStyle name="_LOOKUP_FV of Derivatives - 31.03.08_RELATED PARTY-2010 05 31" xfId="3354"/>
    <cellStyle name="_LOOKUP_FV of Derivatives - 31.03.08_RELATED PARTY-2010 05 31_(19) Loan Feb-11(Feb-11 figures)" xfId="3355"/>
    <cellStyle name="_LOOKUP_IBM Input Sheet 31.03.2010 v0.4" xfId="3356"/>
    <cellStyle name="_LOOKUP_IBM Input Sheet 31.03.2010 v0.4_(19) Loan Feb-11(Feb-11 figures)" xfId="3357"/>
    <cellStyle name="_LOOKUP_IBM_Grouped(2)" xfId="3358"/>
    <cellStyle name="_LOOKUP_IBM_Grouped_USD" xfId="3359"/>
    <cellStyle name="_LOOKUP_IBM_Grouped_ZAR" xfId="3360"/>
    <cellStyle name="_LOOKUP_Liquidity and repricing" xfId="3361"/>
    <cellStyle name="_LOOKUP_MUR position" xfId="3362"/>
    <cellStyle name="_LOOKUP_NOP 2010 01 31 USD BASED" xfId="3363"/>
    <cellStyle name="_LOOKUP_NOP 2010 01 31 USD BASED_Report Finance" xfId="3364"/>
    <cellStyle name="_LOOKUP_NOP 2010 02 28 USD BASED Final" xfId="3365"/>
    <cellStyle name="_LOOKUP_NOP 2010 02 28 USD BASED Final_Report Finance" xfId="3366"/>
    <cellStyle name="_LOOKUP_NOP 2010 03 31 USD BASEDrevised" xfId="3367"/>
    <cellStyle name="_LOOKUP_NOP 2010 03 31 USD BASEDrevised_Report Finance" xfId="3368"/>
    <cellStyle name="_LOOKUP_NOP 2010 04 30" xfId="3369"/>
    <cellStyle name="_LOOKUP_NOP 2010 04 30_Report Finance" xfId="3370"/>
    <cellStyle name="_LOOKUP_Opeartional Risk sept 2009" xfId="3371"/>
    <cellStyle name="_LOOKUP_Ops risk Mauritius - Sep 09 split stephanie after adjusment conversion" xfId="3372"/>
    <cellStyle name="_LOOKUP_ORIGINAL NOP 2009 12 31 USD BASED" xfId="3373"/>
    <cellStyle name="_LOOKUP_ORIGINAL NOP 2009 12 31 USD BASED_Report Finance" xfId="3374"/>
    <cellStyle name="_LOOKUP_Related Party Dec-08" xfId="3375"/>
    <cellStyle name="_LOOKUP_Report Finance" xfId="3376"/>
    <cellStyle name="_LOOKUP_SARB BOM Comparison 20081231 v3 0" xfId="3377"/>
    <cellStyle name="_LOOKUP_SARB BOM Comparison 20081231 v3 0v from Mahen" xfId="3378"/>
    <cellStyle name="_LOOKUP_SARBResults_1101" xfId="3379"/>
    <cellStyle name="_LOOKUP_SARBResults_1101_31.12.09 Mauritius-USD based ledger - Final1" xfId="3380"/>
    <cellStyle name="_LOOKUP_SARBResults_1101_Book4" xfId="3381"/>
    <cellStyle name="_LOOKUP_SARBResults_1101_Book5" xfId="3382"/>
    <cellStyle name="_LOOKUP_SARBResults_1101_Book5_(19) Loan Feb-11(Feb-11 figures)" xfId="3383"/>
    <cellStyle name="_LOOKUP_SARBResults_1101_capital adequacy September 2009" xfId="3384"/>
    <cellStyle name="_LOOKUP_SARBResults_1101_Copy of Mauritius-USD based ledger" xfId="3385"/>
    <cellStyle name="_LOOKUP_SARBResults_1101_Ops risk Mauritius - Sep 09 split stephanie after adjusment conversion" xfId="3386"/>
    <cellStyle name="_LOOKUP_SARBResults_1101_RELATED PARTY-2010 05 31" xfId="3387"/>
    <cellStyle name="_LOOKUP_SARBResults_1101_RELATED PARTY-2010 05 31_(19) Loan Feb-11(Feb-11 figures)" xfId="3388"/>
    <cellStyle name="_LOOKUP_SARBResults_2697 (vanessa board2)" xfId="3389"/>
    <cellStyle name="_LOOKUP_Sheet1" xfId="3390"/>
    <cellStyle name="_LOOKUP_Sheet1_1" xfId="3391"/>
    <cellStyle name="_LOOKUP_Statutory Annual Report - 31 03 08" xfId="3392"/>
    <cellStyle name="_LOOKUP_Statutory Annual Report - 31 03 08_31.12.09 Mauritius-USD based ledger - Final1" xfId="3393"/>
    <cellStyle name="_LOOKUP_Statutory Annual Report - 31 03 08_Book4" xfId="3394"/>
    <cellStyle name="_LOOKUP_Statutory Annual Report - 31 03 08_Book5" xfId="3395"/>
    <cellStyle name="_LOOKUP_Statutory Annual Report - 31 03 08_Book5_(19) Loan Feb-11(Feb-11 figures)" xfId="3396"/>
    <cellStyle name="_LOOKUP_Statutory Annual Report - 31 03 08_capital adequacy September 2009" xfId="3397"/>
    <cellStyle name="_LOOKUP_Statutory Annual Report - 31 03 08_Copy of Mauritius-USD based ledger" xfId="3398"/>
    <cellStyle name="_LOOKUP_Statutory Annual Report - 31 03 08_Ops risk Mauritius - Sep 09 split stephanie after adjusment conversion" xfId="3399"/>
    <cellStyle name="_LOOKUP_Statutory Annual Report - 31 03 08_RELATED PARTY-2010 05 31" xfId="3400"/>
    <cellStyle name="_LOOKUP_Statutory Annual Report - 31 03 08_RELATED PARTY-2010 05 31_(19) Loan Feb-11(Feb-11 figures)" xfId="3401"/>
    <cellStyle name="_LTD Consol March 2009 15.05" xfId="3402"/>
    <cellStyle name="_man swaps" xfId="3403"/>
    <cellStyle name="_man swaps_Sheet1" xfId="3404"/>
    <cellStyle name="_Manual Tkts" xfId="3405"/>
    <cellStyle name="_Manual Tkts_Sheet1" xfId="3406"/>
    <cellStyle name="_Mapping" xfId="3407"/>
    <cellStyle name="_Mapping_Sheet1" xfId="3408"/>
    <cellStyle name="_mir-2000-Nov-03_eod " xfId="3409"/>
    <cellStyle name="_mir-2000-Nov-03_eod _Sheet1" xfId="3410"/>
    <cellStyle name="_ML HG LIST" xfId="3411"/>
    <cellStyle name="_MRS Consol March 2009 (4)" xfId="3412"/>
    <cellStyle name="_Multiple" xfId="3413"/>
    <cellStyle name="_MultipleSpace" xfId="3414"/>
    <cellStyle name="_Nf" xfId="3415"/>
    <cellStyle name="_Nf_Sheet1" xfId="3416"/>
    <cellStyle name="_Ng" xfId="3417"/>
    <cellStyle name="_Ng_Sheet1" xfId="3418"/>
    <cellStyle name="_o trade" xfId="3419"/>
    <cellStyle name="_o trade_Sheet1" xfId="3420"/>
    <cellStyle name="_Oa" xfId="3421"/>
    <cellStyle name="_Oa_Sheet1" xfId="3422"/>
    <cellStyle name="_Ob" xfId="3423"/>
    <cellStyle name="_Ob_Sheet1" xfId="3424"/>
    <cellStyle name="_Oc" xfId="3425"/>
    <cellStyle name="_Oc_Sheet1" xfId="3426"/>
    <cellStyle name="_Offer Sheet" xfId="3427"/>
    <cellStyle name="_Offer Sheet_Sheet1" xfId="3428"/>
    <cellStyle name="_Output" xfId="3429"/>
    <cellStyle name="_Pa" xfId="3430"/>
    <cellStyle name="_Pa_Sheet1" xfId="3431"/>
    <cellStyle name="_Pack supporting info 31 Jan 09" xfId="3432"/>
    <cellStyle name="_Pack supporting info 31 Jan 09_(19) Loan Feb-11(Feb-11 figures)" xfId="3433"/>
    <cellStyle name="_Pack supporting info 31 Jan 09_(32) Mar-10 Breakdown of Credit" xfId="3434"/>
    <cellStyle name="_Pack supporting info 31 Jan 09_(32) Mar-10 Loan" xfId="3435"/>
    <cellStyle name="_Pack supporting info 31 Jan 09_(33) Apr-10 Breakdown of Credit" xfId="3436"/>
    <cellStyle name="_Pack supporting info 31 Jan 09_(33) Apr-10 Loan" xfId="3437"/>
    <cellStyle name="_Pack supporting info 31 Jan 09_Book15" xfId="3438"/>
    <cellStyle name="_Pack supporting info 31 Jan 09_Book16" xfId="3439"/>
    <cellStyle name="_Pack supporting info 31 Jan 09_Book17" xfId="3440"/>
    <cellStyle name="_Pack supporting info 31 Jan 09_Book19" xfId="3441"/>
    <cellStyle name="_Pack supporting info 31 Jan 09_Book20" xfId="3442"/>
    <cellStyle name="_Pack supporting info 31 Jan 09_Book8" xfId="3443"/>
    <cellStyle name="_Pack supporting info 31 Jan 09_Book9" xfId="3444"/>
    <cellStyle name="_page q 2" xfId="3445"/>
    <cellStyle name="_page q 2_Sheet1" xfId="3446"/>
    <cellStyle name="_pageO" xfId="3447"/>
    <cellStyle name="_pageO_Sheet1" xfId="3448"/>
    <cellStyle name="_PB Consol September (5)" xfId="3449"/>
    <cellStyle name="_Pine Mountain 2_Omnicron Request_10.15.06" xfId="3450"/>
    <cellStyle name="_Pine Mountain 2_Omnicron Request_10.15.06_Report Finance" xfId="3451"/>
    <cellStyle name="_Pine Mountain 2_Omnicron Request_10.15.06_Sheet1" xfId="3452"/>
    <cellStyle name="_PLT interdiv" xfId="3453"/>
    <cellStyle name="_PLT interdiv_Sheet1" xfId="3454"/>
    <cellStyle name="_PM2_CDO Stress Runs for Ischus_10.12.06" xfId="3455"/>
    <cellStyle name="_PM2_CDO Stress Runs for Ischus_10.12.06_Sheet1" xfId="3456"/>
    <cellStyle name="_Portfolio" xfId="3457"/>
    <cellStyle name="_Portfolio Data Spreadsheet (2006-08-21)" xfId="3458"/>
    <cellStyle name="_Portfolio Definition" xfId="3459"/>
    <cellStyle name="_Portfolio Definition_1" xfId="3460"/>
    <cellStyle name="_Portfolio Definition_1_Sheet1" xfId="3461"/>
    <cellStyle name="_Portfolio Definition_Correlation Matrix" xfId="3462"/>
    <cellStyle name="_Portfolio Definition_Factor Exposure" xfId="3463"/>
    <cellStyle name="_Portfolio Definition_Portfolio Definition" xfId="3464"/>
    <cellStyle name="_Portfolio Definition_Recovery Rates" xfId="3465"/>
    <cellStyle name="_Portfolio Lookup" xfId="3466"/>
    <cellStyle name="_Portfolio_(05) CAR Dec-07" xfId="3467"/>
    <cellStyle name="_Portfolio_(05) CAR Dec-07_(26) Oct-09 (AL)" xfId="3468"/>
    <cellStyle name="_Portfolio_(05) CAR Dec-07_(27) Nov-09 (AL)" xfId="3469"/>
    <cellStyle name="_Portfolio_(05) CAR Dec-07_31.12.09 Mauritius-USD based ledger - Final1" xfId="3470"/>
    <cellStyle name="_Portfolio_(05) CAR Dec-07_Book1 (4)" xfId="3471"/>
    <cellStyle name="_Portfolio_(05) CAR Dec-07_Book4" xfId="3472"/>
    <cellStyle name="_Portfolio_(05) CAR Dec-07_capital adequacy September 2009" xfId="3473"/>
    <cellStyle name="_Portfolio_(05) CAR Dec-07_Copy of Mauritius-USD based ledger" xfId="3474"/>
    <cellStyle name="_Portfolio_(05) CAR Dec-07_IBM_Grouped(2)" xfId="3475"/>
    <cellStyle name="_Portfolio_(05) CAR Dec-07_IBM_Grouped_USD" xfId="3476"/>
    <cellStyle name="_Portfolio_(05) CAR Dec-07_IBM_Grouped_ZAR" xfId="3477"/>
    <cellStyle name="_Portfolio_(05) CAR Dec-07_Liquidity and repricing" xfId="3478"/>
    <cellStyle name="_Portfolio_(05) CAR Dec-07_NOP 2010 01 31 USD BASED" xfId="3479"/>
    <cellStyle name="_Portfolio_(05) CAR Dec-07_NOP 2010 01 31 USD BASED_Report Finance" xfId="3480"/>
    <cellStyle name="_Portfolio_(05) CAR Dec-07_NOP 2010 02 28 USD BASED Final" xfId="3481"/>
    <cellStyle name="_Portfolio_(05) CAR Dec-07_NOP 2010 02 28 USD BASED Final_Report Finance" xfId="3482"/>
    <cellStyle name="_Portfolio_(05) CAR Dec-07_NOP 2010 03 31 USD BASEDrevised" xfId="3483"/>
    <cellStyle name="_Portfolio_(05) CAR Dec-07_NOP 2010 03 31 USD BASEDrevised_Report Finance" xfId="3484"/>
    <cellStyle name="_Portfolio_(05) CAR Dec-07_NOP 2010 04 30" xfId="3485"/>
    <cellStyle name="_Portfolio_(05) CAR Dec-07_NOP 2010 04 30_Report Finance" xfId="3486"/>
    <cellStyle name="_Portfolio_(05) CAR Dec-07_ORIGINAL NOP 2009 12 31 USD BASED" xfId="3487"/>
    <cellStyle name="_Portfolio_(05) CAR Dec-07_ORIGINAL NOP 2009 12 31 USD BASED_Report Finance" xfId="3488"/>
    <cellStyle name="_Portfolio_(05) CAR Dec-07_Sheet1" xfId="3489"/>
    <cellStyle name="_Portfolio_(26) Oct-09 (AL)" xfId="3490"/>
    <cellStyle name="_Portfolio_(27) Nov-09 (AL)" xfId="3491"/>
    <cellStyle name="_Portfolio_08_IBM_A2.2.1 to A2.2.15_Statutory workings - 31 03 08" xfId="3492"/>
    <cellStyle name="_Portfolio_08_IBM_A2.2.1 to A2.2.15_Statutory workings - 31 03 08_31.12.09 Mauritius-USD based ledger - Final1" xfId="3493"/>
    <cellStyle name="_Portfolio_08_IBM_A2.2.1 to A2.2.15_Statutory workings - 31 03 08_Book4" xfId="3494"/>
    <cellStyle name="_Portfolio_08_IBM_A2.2.1 to A2.2.15_Statutory workings - 31 03 08_Book5" xfId="3495"/>
    <cellStyle name="_Portfolio_08_IBM_A2.2.1 to A2.2.15_Statutory workings - 31 03 08_Book5_(19) Loan Feb-11(Feb-11 figures)" xfId="3496"/>
    <cellStyle name="_Portfolio_08_IBM_A2.2.1 to A2.2.15_Statutory workings - 31 03 08_RELATED PARTY-2010 05 31" xfId="3497"/>
    <cellStyle name="_Portfolio_08_IBM_A2.2.1 to A2.2.15_Statutory workings - 31 03 08_RELATED PARTY-2010 05 31_(19) Loan Feb-11(Feb-11 figures)" xfId="3498"/>
    <cellStyle name="_Portfolio_31.12.09 Mauritius-USD based ledger - Final1" xfId="3499"/>
    <cellStyle name="_Portfolio_audit adjustment 2007" xfId="3500"/>
    <cellStyle name="_Portfolio_audit adjustment 2007_(26) Oct-09 (AL)" xfId="3501"/>
    <cellStyle name="_Portfolio_audit adjustment 2007_(27) Nov-09 (AL)" xfId="3502"/>
    <cellStyle name="_Portfolio_audit adjustment 2007_31.12.09 Mauritius-USD based ledger - Final1" xfId="3503"/>
    <cellStyle name="_Portfolio_audit adjustment 2007_Book1 (4)" xfId="3504"/>
    <cellStyle name="_Portfolio_audit adjustment 2007_Book4" xfId="3505"/>
    <cellStyle name="_Portfolio_audit adjustment 2007_capital adequacy September 2009" xfId="3506"/>
    <cellStyle name="_Portfolio_audit adjustment 2007_Copy of Mauritius-USD based ledger" xfId="3507"/>
    <cellStyle name="_Portfolio_audit adjustment 2007_IBM_Grouped(2)" xfId="3508"/>
    <cellStyle name="_Portfolio_audit adjustment 2007_IBM_Grouped_USD" xfId="3509"/>
    <cellStyle name="_Portfolio_audit adjustment 2007_IBM_Grouped_ZAR" xfId="3510"/>
    <cellStyle name="_Portfolio_audit adjustment 2007_Liquidity and repricing" xfId="3511"/>
    <cellStyle name="_Portfolio_audit adjustment 2007_NOP 2010 01 31 USD BASED" xfId="3512"/>
    <cellStyle name="_Portfolio_audit adjustment 2007_NOP 2010 01 31 USD BASED_Report Finance" xfId="3513"/>
    <cellStyle name="_Portfolio_audit adjustment 2007_NOP 2010 02 28 USD BASED Final" xfId="3514"/>
    <cellStyle name="_Portfolio_audit adjustment 2007_NOP 2010 02 28 USD BASED Final_Report Finance" xfId="3515"/>
    <cellStyle name="_Portfolio_audit adjustment 2007_NOP 2010 03 31 USD BASEDrevised" xfId="3516"/>
    <cellStyle name="_Portfolio_audit adjustment 2007_NOP 2010 03 31 USD BASEDrevised_Report Finance" xfId="3517"/>
    <cellStyle name="_Portfolio_audit adjustment 2007_NOP 2010 04 30" xfId="3518"/>
    <cellStyle name="_Portfolio_audit adjustment 2007_NOP 2010 04 30_Report Finance" xfId="3519"/>
    <cellStyle name="_Portfolio_audit adjustment 2007_ORIGINAL NOP 2009 12 31 USD BASED" xfId="3520"/>
    <cellStyle name="_Portfolio_audit adjustment 2007_ORIGINAL NOP 2009 12 31 USD BASED_Report Finance" xfId="3521"/>
    <cellStyle name="_Portfolio_audit adjustment 2007_Sheet1" xfId="3522"/>
    <cellStyle name="_Portfolio_BA 610 wkgs &amp; Return - 30 Jun 08" xfId="3523"/>
    <cellStyle name="_Portfolio_BA 610 wkgs &amp; Return - 30 Sep 08" xfId="3524"/>
    <cellStyle name="_Portfolio_BA 610 wkgs &amp; Return - 31 Dec 08" xfId="3525"/>
    <cellStyle name="_Portfolio_BA 610 wkgs &amp; Return - 31 Dec 08 LATEST" xfId="3526"/>
    <cellStyle name="_Portfolio_BA 610 wkgs -31.03.08(Version 2)" xfId="3527"/>
    <cellStyle name="_Portfolio_Book1" xfId="3528"/>
    <cellStyle name="_Portfolio_Book1 (3)" xfId="3529"/>
    <cellStyle name="_Portfolio_Book1 (4)" xfId="3530"/>
    <cellStyle name="_Portfolio_Book1_1" xfId="3531"/>
    <cellStyle name="_Portfolio_Book1_31.12.09 Mauritius-USD based ledger - Final1" xfId="3532"/>
    <cellStyle name="_Portfolio_Book1_Book4" xfId="3533"/>
    <cellStyle name="_Portfolio_Book1_Book5" xfId="3534"/>
    <cellStyle name="_Portfolio_Book1_Book5_(19) Loan Feb-11(Feb-11 figures)" xfId="3535"/>
    <cellStyle name="_Portfolio_Book1_capital adequacy September 2009" xfId="3536"/>
    <cellStyle name="_Portfolio_Book1_Copy of Mauritius-USD based ledger" xfId="3537"/>
    <cellStyle name="_Portfolio_Book1_Ops risk Mauritius - Sep 09 split stephanie after adjusment conversion" xfId="3538"/>
    <cellStyle name="_Portfolio_Book1_RELATED PARTY-2010 05 31" xfId="3539"/>
    <cellStyle name="_Portfolio_Book1_RELATED PARTY-2010 05 31_(19) Loan Feb-11(Feb-11 figures)" xfId="3540"/>
    <cellStyle name="_Portfolio_Book2 (2)" xfId="3541"/>
    <cellStyle name="_Portfolio_Book3" xfId="3542"/>
    <cellStyle name="_Portfolio_Book3_31.12.09 Mauritius-USD based ledger - Final1" xfId="3543"/>
    <cellStyle name="_Portfolio_Book3_Book4" xfId="3544"/>
    <cellStyle name="_Portfolio_Book3_Book5" xfId="3545"/>
    <cellStyle name="_Portfolio_Book3_Book5_(19) Loan Feb-11(Feb-11 figures)" xfId="3546"/>
    <cellStyle name="_Portfolio_Book3_capital adequacy September 2009" xfId="3547"/>
    <cellStyle name="_Portfolio_Book3_Copy of Mauritius-USD based ledger" xfId="3548"/>
    <cellStyle name="_Portfolio_Book3_Ops risk Mauritius - Sep 09 split stephanie after adjusment conversion" xfId="3549"/>
    <cellStyle name="_Portfolio_Book3_RELATED PARTY-2010 05 31" xfId="3550"/>
    <cellStyle name="_Portfolio_Book3_RELATED PARTY-2010 05 31_(19) Loan Feb-11(Feb-11 figures)" xfId="3551"/>
    <cellStyle name="_Portfolio_Book4" xfId="3552"/>
    <cellStyle name="_Portfolio_Book5 (2)" xfId="3553"/>
    <cellStyle name="_Portfolio_Book5 (2)_Sheet1" xfId="3554"/>
    <cellStyle name="_Portfolio_Book6" xfId="3555"/>
    <cellStyle name="_Portfolio_Book6_31.12.09 Mauritius-USD based ledger - Final1" xfId="3556"/>
    <cellStyle name="_Portfolio_Book6_Book4" xfId="3557"/>
    <cellStyle name="_Portfolio_Book6_Book5" xfId="3558"/>
    <cellStyle name="_Portfolio_Book6_Book5_(19) Loan Feb-11(Feb-11 figures)" xfId="3559"/>
    <cellStyle name="_Portfolio_Book6_capital adequacy September 2009" xfId="3560"/>
    <cellStyle name="_Portfolio_Book6_Copy of Mauritius-USD based ledger" xfId="3561"/>
    <cellStyle name="_Portfolio_Book6_Ops risk Mauritius - Sep 09 split stephanie after adjusment conversion" xfId="3562"/>
    <cellStyle name="_Portfolio_Book6_RELATED PARTY-2010 05 31" xfId="3563"/>
    <cellStyle name="_Portfolio_Book6_RELATED PARTY-2010 05 31_(19) Loan Feb-11(Feb-11 figures)" xfId="3564"/>
    <cellStyle name="_Portfolio_BS - Mar 09" xfId="3565"/>
    <cellStyle name="_Portfolio_capital adequacy September 2009" xfId="3566"/>
    <cellStyle name="_Portfolio_Detailed BS Dec 07" xfId="3567"/>
    <cellStyle name="_Portfolio_Detailed BS Dec 07_Avearge retrieval" xfId="3568"/>
    <cellStyle name="_Portfolio_Detailed BS Dec 07_Avearge retrieval_(26) Oct-09 (AL)" xfId="3569"/>
    <cellStyle name="_Portfolio_Detailed BS Dec 07_Avearge retrieval_(27) Nov-09 (AL)" xfId="3570"/>
    <cellStyle name="_Portfolio_Detailed BS Dec 07_Avearge retrieval_31.12.09 Mauritius-USD based ledger - Final1" xfId="3571"/>
    <cellStyle name="_Portfolio_Detailed BS Dec 07_Avearge retrieval_Book1 (4)" xfId="3572"/>
    <cellStyle name="_Portfolio_Detailed BS Dec 07_Avearge retrieval_Book4" xfId="3573"/>
    <cellStyle name="_Portfolio_Detailed BS Dec 07_Avearge retrieval_capital adequacy September 2009" xfId="3574"/>
    <cellStyle name="_Portfolio_Detailed BS Dec 07_Avearge retrieval_Copy of Mauritius-USD based ledger" xfId="3575"/>
    <cellStyle name="_Portfolio_Detailed BS Dec 07_Avearge retrieval_IBM_Grouped(2)" xfId="3576"/>
    <cellStyle name="_Portfolio_Detailed BS Dec 07_Avearge retrieval_IBM_Grouped_USD" xfId="3577"/>
    <cellStyle name="_Portfolio_Detailed BS Dec 07_Avearge retrieval_IBM_Grouped_ZAR" xfId="3578"/>
    <cellStyle name="_Portfolio_Detailed BS Dec 07_Avearge retrieval_Liquidity and repricing" xfId="3579"/>
    <cellStyle name="_Portfolio_Detailed BS Dec 07_Avearge retrieval_NOP 2010 01 31 USD BASED" xfId="3580"/>
    <cellStyle name="_Portfolio_Detailed BS Dec 07_Avearge retrieval_NOP 2010 01 31 USD BASED_Report Finance" xfId="3581"/>
    <cellStyle name="_Portfolio_Detailed BS Dec 07_Avearge retrieval_NOP 2010 02 28 USD BASED Final" xfId="3582"/>
    <cellStyle name="_Portfolio_Detailed BS Dec 07_Avearge retrieval_NOP 2010 02 28 USD BASED Final_Report Finance" xfId="3583"/>
    <cellStyle name="_Portfolio_Detailed BS Dec 07_Avearge retrieval_NOP 2010 03 31 USD BASEDrevised" xfId="3584"/>
    <cellStyle name="_Portfolio_Detailed BS Dec 07_Avearge retrieval_NOP 2010 03 31 USD BASEDrevised_Report Finance" xfId="3585"/>
    <cellStyle name="_Portfolio_Detailed BS Dec 07_Avearge retrieval_NOP 2010 04 30" xfId="3586"/>
    <cellStyle name="_Portfolio_Detailed BS Dec 07_Avearge retrieval_NOP 2010 04 30_Report Finance" xfId="3587"/>
    <cellStyle name="_Portfolio_Detailed BS Dec 07_Avearge retrieval_ORIGINAL NOP 2009 12 31 USD BASED" xfId="3588"/>
    <cellStyle name="_Portfolio_Detailed BS Dec 07_Avearge retrieval_ORIGINAL NOP 2009 12 31 USD BASED_Report Finance" xfId="3589"/>
    <cellStyle name="_Portfolio_Detailed BS Dec 07_Avearge retrieval_Sheet1" xfId="3590"/>
    <cellStyle name="_Portfolio_Detailed BS Dec 07_Sheet1" xfId="3591"/>
    <cellStyle name="_Portfolio_Detailed BS Dec 08" xfId="3592"/>
    <cellStyle name="_Portfolio_Detailed BS Jun 09" xfId="3593"/>
    <cellStyle name="_Portfolio_Detailed BS June08" xfId="3594"/>
    <cellStyle name="_Portfolio_Detailed BS June08_31.12.09 Mauritius-USD based ledger - Final1" xfId="3595"/>
    <cellStyle name="_Portfolio_Detailed BS June08_Book4" xfId="3596"/>
    <cellStyle name="_Portfolio_Detailed BS June08_Book5" xfId="3597"/>
    <cellStyle name="_Portfolio_Detailed BS June08_Book5_(19) Loan Feb-11(Feb-11 figures)" xfId="3598"/>
    <cellStyle name="_Portfolio_Detailed BS June08_capital adequacy September 2009" xfId="3599"/>
    <cellStyle name="_Portfolio_Detailed BS June08_Copy of Mauritius-USD based ledger" xfId="3600"/>
    <cellStyle name="_Portfolio_Detailed BS June08_Ops risk Mauritius - Sep 09 split stephanie after adjusment conversion" xfId="3601"/>
    <cellStyle name="_Portfolio_Detailed BS June08_RELATED PARTY-2010 05 31" xfId="3602"/>
    <cellStyle name="_Portfolio_Detailed BS June08_RELATED PARTY-2010 05 31_(19) Loan Feb-11(Feb-11 figures)" xfId="3603"/>
    <cellStyle name="_Portfolio_Detailed BS March 08(1)" xfId="3604"/>
    <cellStyle name="_Portfolio_Detailed BS March 08(1)_31.12.09 Mauritius-USD based ledger - Final1" xfId="3605"/>
    <cellStyle name="_Portfolio_Detailed BS March 08(1)_Book4" xfId="3606"/>
    <cellStyle name="_Portfolio_Detailed BS March 08(1)_Book5" xfId="3607"/>
    <cellStyle name="_Portfolio_Detailed BS March 08(1)_Book5_(19) Loan Feb-11(Feb-11 figures)" xfId="3608"/>
    <cellStyle name="_Portfolio_Detailed BS March 08(1)_capital adequacy September 2009" xfId="3609"/>
    <cellStyle name="_Portfolio_Detailed BS March 08(1)_Copy of Mauritius-USD based ledger" xfId="3610"/>
    <cellStyle name="_Portfolio_Detailed BS March 08(1)_Ops risk Mauritius - Sep 09 split stephanie after adjusment conversion" xfId="3611"/>
    <cellStyle name="_Portfolio_Detailed BS March 08(1)_RELATED PARTY-2010 05 31" xfId="3612"/>
    <cellStyle name="_Portfolio_Detailed BS March 08(1)_RELATED PARTY-2010 05 31_(19) Loan Feb-11(Feb-11 figures)" xfId="3613"/>
    <cellStyle name="_Portfolio_Detailed BS March 09" xfId="3614"/>
    <cellStyle name="_Portfolio_Essbase March 2008" xfId="3615"/>
    <cellStyle name="_Portfolio_Essbase March 2008_31.12.09 Mauritius-USD based ledger - Final1" xfId="3616"/>
    <cellStyle name="_Portfolio_Essbase March 2008_Book4" xfId="3617"/>
    <cellStyle name="_Portfolio_Essbase March 2008_Book5" xfId="3618"/>
    <cellStyle name="_Portfolio_Essbase March 2008_Book5_(19) Loan Feb-11(Feb-11 figures)" xfId="3619"/>
    <cellStyle name="_Portfolio_Essbase March 2008_capital adequacy September 2009" xfId="3620"/>
    <cellStyle name="_Portfolio_Essbase March 2008_Copy of Mauritius-USD based ledger" xfId="3621"/>
    <cellStyle name="_Portfolio_Essbase March 2008_Ops risk Mauritius - Sep 09 split stephanie after adjusment conversion" xfId="3622"/>
    <cellStyle name="_Portfolio_Essbase March 2008_RELATED PARTY-2010 05 31" xfId="3623"/>
    <cellStyle name="_Portfolio_Essbase March 2008_RELATED PARTY-2010 05 31_(19) Loan Feb-11(Feb-11 figures)" xfId="3624"/>
    <cellStyle name="_Portfolio_FINANCIALS 30-JUN-08-New Format-Auditors-Reformated" xfId="3625"/>
    <cellStyle name="_Portfolio_Fixed Assets Register 11 Feb10" xfId="3626"/>
    <cellStyle name="_Portfolio_Fixed Assets Register 11 Feb10_(19) Loan Feb-11(Feb-11 figures)" xfId="3627"/>
    <cellStyle name="_Portfolio_Fixed Assets Register 12 Mar10.xls" xfId="3628"/>
    <cellStyle name="_Portfolio_Fixed Assets Register 12 Mar10.xls_(19) Loan Feb-11(Feb-11 figures)" xfId="3629"/>
    <cellStyle name="_Portfolio_FV of Derivatives - 30 06 09" xfId="3630"/>
    <cellStyle name="_Portfolio_FV of Derivatives - 31.03.08" xfId="3631"/>
    <cellStyle name="_Portfolio_FV of Derivatives - 31.03.08_31.12.09 Mauritius-USD based ledger - Final1" xfId="3632"/>
    <cellStyle name="_Portfolio_FV of Derivatives - 31.03.08_Book4" xfId="3633"/>
    <cellStyle name="_Portfolio_FV of Derivatives - 31.03.08_Book5" xfId="3634"/>
    <cellStyle name="_Portfolio_FV of Derivatives - 31.03.08_Book5_(19) Loan Feb-11(Feb-11 figures)" xfId="3635"/>
    <cellStyle name="_Portfolio_FV of Derivatives - 31.03.08_capital adequacy September 2009" xfId="3636"/>
    <cellStyle name="_Portfolio_FV of Derivatives - 31.03.08_Copy of Mauritius-USD based ledger" xfId="3637"/>
    <cellStyle name="_Portfolio_FV of Derivatives - 31.03.08_Ops risk Mauritius - Sep 09 split stephanie after adjusment conversion" xfId="3638"/>
    <cellStyle name="_Portfolio_FV of Derivatives - 31.03.08_RELATED PARTY-2010 05 31" xfId="3639"/>
    <cellStyle name="_Portfolio_FV of Derivatives - 31.03.08_RELATED PARTY-2010 05 31_(19) Loan Feb-11(Feb-11 figures)" xfId="3640"/>
    <cellStyle name="_Portfolio_IBM Input Sheet 31.03.2010 v0.4" xfId="3641"/>
    <cellStyle name="_Portfolio_IBM Input Sheet 31.03.2010 v0.4_(19) Loan Feb-11(Feb-11 figures)" xfId="3642"/>
    <cellStyle name="_Portfolio_IBM_Grouped(2)" xfId="3643"/>
    <cellStyle name="_Portfolio_IBM_Grouped_USD" xfId="3644"/>
    <cellStyle name="_Portfolio_IBM_Grouped_ZAR" xfId="3645"/>
    <cellStyle name="_Portfolio_Liquidity and repricing" xfId="3646"/>
    <cellStyle name="_Portfolio_MUR position" xfId="3647"/>
    <cellStyle name="_Portfolio_NOP 2010 01 31 USD BASED" xfId="3648"/>
    <cellStyle name="_Portfolio_NOP 2010 01 31 USD BASED_Report Finance" xfId="3649"/>
    <cellStyle name="_Portfolio_NOP 2010 02 28 USD BASED Final" xfId="3650"/>
    <cellStyle name="_Portfolio_NOP 2010 02 28 USD BASED Final_Report Finance" xfId="3651"/>
    <cellStyle name="_Portfolio_NOP 2010 03 31 USD BASEDrevised" xfId="3652"/>
    <cellStyle name="_Portfolio_NOP 2010 03 31 USD BASEDrevised_Report Finance" xfId="3653"/>
    <cellStyle name="_Portfolio_NOP 2010 04 30" xfId="3654"/>
    <cellStyle name="_Portfolio_NOP 2010 04 30_Report Finance" xfId="3655"/>
    <cellStyle name="_Portfolio_Opeartional Risk sept 2009" xfId="3656"/>
    <cellStyle name="_Portfolio_Ops risk Mauritius - Sep 09 split stephanie after adjusment conversion" xfId="3657"/>
    <cellStyle name="_Portfolio_ORIGINAL NOP 2009 12 31 USD BASED" xfId="3658"/>
    <cellStyle name="_Portfolio_ORIGINAL NOP 2009 12 31 USD BASED_Report Finance" xfId="3659"/>
    <cellStyle name="_Portfolio_Ratings action BLP links" xfId="3660"/>
    <cellStyle name="_Portfolio_Related Party Dec-08" xfId="3661"/>
    <cellStyle name="_Portfolio_Report Finance" xfId="3662"/>
    <cellStyle name="_Portfolio_SARB BOM Comparison 20081231 v3 0" xfId="3663"/>
    <cellStyle name="_Portfolio_SARB BOM Comparison 20081231 v3 0v from Mahen" xfId="3664"/>
    <cellStyle name="_Portfolio_SARBResults_1101" xfId="3665"/>
    <cellStyle name="_Portfolio_SARBResults_1101_31.12.09 Mauritius-USD based ledger - Final1" xfId="3666"/>
    <cellStyle name="_Portfolio_SARBResults_1101_Book4" xfId="3667"/>
    <cellStyle name="_Portfolio_SARBResults_1101_Book5" xfId="3668"/>
    <cellStyle name="_Portfolio_SARBResults_1101_Book5_(19) Loan Feb-11(Feb-11 figures)" xfId="3669"/>
    <cellStyle name="_Portfolio_SARBResults_1101_capital adequacy September 2009" xfId="3670"/>
    <cellStyle name="_Portfolio_SARBResults_1101_Copy of Mauritius-USD based ledger" xfId="3671"/>
    <cellStyle name="_Portfolio_SARBResults_1101_Ops risk Mauritius - Sep 09 split stephanie after adjusment conversion" xfId="3672"/>
    <cellStyle name="_Portfolio_SARBResults_1101_RELATED PARTY-2010 05 31" xfId="3673"/>
    <cellStyle name="_Portfolio_SARBResults_1101_RELATED PARTY-2010 05 31_(19) Loan Feb-11(Feb-11 figures)" xfId="3674"/>
    <cellStyle name="_Portfolio_SARBResults_2697 (vanessa board2)" xfId="3675"/>
    <cellStyle name="_Portfolio_Sheet1" xfId="3676"/>
    <cellStyle name="_Portfolio_Sheet1_1" xfId="3677"/>
    <cellStyle name="_Portfolio_Statutory Annual Report - 31 03 08" xfId="3678"/>
    <cellStyle name="_Portfolio_Statutory Annual Report - 31 03 08_31.12.09 Mauritius-USD based ledger - Final1" xfId="3679"/>
    <cellStyle name="_Portfolio_Statutory Annual Report - 31 03 08_Book4" xfId="3680"/>
    <cellStyle name="_Portfolio_Statutory Annual Report - 31 03 08_Book5" xfId="3681"/>
    <cellStyle name="_Portfolio_Statutory Annual Report - 31 03 08_Book5_(19) Loan Feb-11(Feb-11 figures)" xfId="3682"/>
    <cellStyle name="_Portfolio_Statutory Annual Report - 31 03 08_capital adequacy September 2009" xfId="3683"/>
    <cellStyle name="_Portfolio_Statutory Annual Report - 31 03 08_Copy of Mauritius-USD based ledger" xfId="3684"/>
    <cellStyle name="_Portfolio_Statutory Annual Report - 31 03 08_Ops risk Mauritius - Sep 09 split stephanie after adjusment conversion" xfId="3685"/>
    <cellStyle name="_Portfolio_Statutory Annual Report - 31 03 08_RELATED PARTY-2010 05 31" xfId="3686"/>
    <cellStyle name="_Portfolio_Statutory Annual Report - 31 03 08_RELATED PARTY-2010 05 31_(19) Loan Feb-11(Feb-11 figures)" xfId="3687"/>
    <cellStyle name="_Positions" xfId="3688"/>
    <cellStyle name="_Positions_Sheet1" xfId="3689"/>
    <cellStyle name="_Pricing Lookup" xfId="3690"/>
    <cellStyle name="_Pricing Lookup_Sheet1" xfId="3691"/>
    <cellStyle name="_Prp5_ Bond_Prices" xfId="3692"/>
    <cellStyle name="_Prp5_ Bond_Prices_Sheet1" xfId="3693"/>
    <cellStyle name="_Qa" xfId="3694"/>
    <cellStyle name="_Qa_Sheet1" xfId="3695"/>
    <cellStyle name="_Qb" xfId="3696"/>
    <cellStyle name="_Qb_Sheet1" xfId="3697"/>
    <cellStyle name="_Rating" xfId="3698"/>
    <cellStyle name="_Rating_Sheet1" xfId="3699"/>
    <cellStyle name="_Ratings" xfId="3700"/>
    <cellStyle name="_Ratings_Sheet1" xfId="3701"/>
    <cellStyle name="_Recon" xfId="3702"/>
    <cellStyle name="_Recon_Sheet1" xfId="3703"/>
    <cellStyle name="_Ref Ob. Underlying Collateral" xfId="3704"/>
    <cellStyle name="_Ref Ob. Underlying Collateral_Sheet1" xfId="3705"/>
    <cellStyle name="_Rid_10_xt_ml_s31" xfId="3706"/>
    <cellStyle name="_Rid_10_xt_ml_s31 2" xfId="3707"/>
    <cellStyle name="_Rid_10_xt_ml_s6" xfId="3708"/>
    <cellStyle name="_Rid_10_xt_ml_s6 2" xfId="3709"/>
    <cellStyle name="_Rid_10_xt_ml_s7" xfId="3710"/>
    <cellStyle name="_Rid_10_xt_ml_s7 2" xfId="3711"/>
    <cellStyle name="_Rid_10_xt_mv_s12" xfId="3712"/>
    <cellStyle name="_Rid_10_xt_mv_s12 2" xfId="3713"/>
    <cellStyle name="_Rid_10_xt_mv_s13" xfId="3714"/>
    <cellStyle name="_Rid_10_xt_mv_s13 2" xfId="3715"/>
    <cellStyle name="_Rid_10_xt_s33" xfId="3716"/>
    <cellStyle name="_Rid_10_xt_s33 2" xfId="3717"/>
    <cellStyle name="_Rid_10_xt_s6" xfId="3718"/>
    <cellStyle name="_Rid_10_xt_s6 2" xfId="3719"/>
    <cellStyle name="_Rid_11_s0" xfId="3720"/>
    <cellStyle name="_Rid_11_s0 2" xfId="3721"/>
    <cellStyle name="_Rid_11_s1" xfId="3722"/>
    <cellStyle name="_Rid_11_s1 2" xfId="3723"/>
    <cellStyle name="_Rid_11_s2_s3" xfId="3724"/>
    <cellStyle name="_Rid_11_s2_s3 2" xfId="3725"/>
    <cellStyle name="_Rid_11_xt_ml_s13" xfId="3726"/>
    <cellStyle name="_Rid_11_xt_ml_s13 2" xfId="3727"/>
    <cellStyle name="_Rid_11_xt_ml_s8" xfId="3728"/>
    <cellStyle name="_Rid_11_xt_ml_s8 2" xfId="3729"/>
    <cellStyle name="_Rid_11_xt_xm" xfId="3730"/>
    <cellStyle name="_Rid_11_xt_xm 2" xfId="3731"/>
    <cellStyle name="_Rid_12_cl_s3" xfId="3732"/>
    <cellStyle name="_Rid_12_cl_s3 2" xfId="3733"/>
    <cellStyle name="_Rid_12_cl_s5" xfId="3734"/>
    <cellStyle name="_Rid_12_cl_s5 2" xfId="3735"/>
    <cellStyle name="_Rid_12_s0" xfId="3736"/>
    <cellStyle name="_Rid_12_s0 2" xfId="3737"/>
    <cellStyle name="_Rid_12_s1" xfId="3738"/>
    <cellStyle name="_Rid_12_s1 2" xfId="3739"/>
    <cellStyle name="_Rid_12_s2" xfId="3740"/>
    <cellStyle name="_Rid_12_s2 2" xfId="3741"/>
    <cellStyle name="_Rid_12_xt_cv_s11_s10" xfId="3742"/>
    <cellStyle name="_Rid_12_xt_cv_s11_s10 2" xfId="3743"/>
    <cellStyle name="_Rid_12_xt_cv_s12_s10" xfId="3744"/>
    <cellStyle name="_Rid_12_xt_cv_s12_s10 2" xfId="3745"/>
    <cellStyle name="_Rid_12_xt_cv_s13_s10" xfId="3746"/>
    <cellStyle name="_Rid_12_xt_cv_s13_s10 2" xfId="3747"/>
    <cellStyle name="_Rid_12_xt_cv_s14_s10" xfId="3748"/>
    <cellStyle name="_Rid_12_xt_cv_s14_s10 2" xfId="3749"/>
    <cellStyle name="_Rid_12_xt_cv_s15_s10" xfId="3750"/>
    <cellStyle name="_Rid_12_xt_cv_s15_s10 2" xfId="3751"/>
    <cellStyle name="_Rid_12_xt_cv_s16_s10" xfId="3752"/>
    <cellStyle name="_Rid_12_xt_cv_s16_s10 2" xfId="3753"/>
    <cellStyle name="_Rid_12_xt_cv_s17_s10" xfId="3754"/>
    <cellStyle name="_Rid_12_xt_cv_s17_s10 2" xfId="3755"/>
    <cellStyle name="_Rid_12_xt_cv_s18_s10" xfId="3756"/>
    <cellStyle name="_Rid_12_xt_cv_s18_s10 2" xfId="3757"/>
    <cellStyle name="_Rid_12_xt_cv_s20_s10" xfId="3758"/>
    <cellStyle name="_Rid_12_xt_cv_s20_s10 2" xfId="3759"/>
    <cellStyle name="_Rid_12_xt_cv_s21_s10" xfId="3760"/>
    <cellStyle name="_Rid_12_xt_cv_s21_s10 2" xfId="3761"/>
    <cellStyle name="_Rid_12_xt_cv_s22_s10" xfId="3762"/>
    <cellStyle name="_Rid_12_xt_cv_s22_s10 2" xfId="3763"/>
    <cellStyle name="_Rid_12_xt_cv_s23_s10" xfId="3764"/>
    <cellStyle name="_Rid_12_xt_cv_s23_s10 2" xfId="3765"/>
    <cellStyle name="_Rid_12_xt_cv_s24_s10" xfId="3766"/>
    <cellStyle name="_Rid_12_xt_cv_s24_s10 2" xfId="3767"/>
    <cellStyle name="_Rid_12_xt_cv_s25_s10" xfId="3768"/>
    <cellStyle name="_Rid_12_xt_cv_s25_s10 2" xfId="3769"/>
    <cellStyle name="_Rid_12_xt_cv_s9_s10" xfId="3770"/>
    <cellStyle name="_Rid_12_xt_cv_s9_s10 2" xfId="3771"/>
    <cellStyle name="_Rid_12_xt_ml_s19" xfId="3772"/>
    <cellStyle name="_Rid_12_xt_ml_s19 2" xfId="3773"/>
    <cellStyle name="_Rid_12_xt_ml_s8" xfId="3774"/>
    <cellStyle name="_Rid_12_xt_ml_s8 2" xfId="3775"/>
    <cellStyle name="_Rid_12_xt_s26" xfId="3776"/>
    <cellStyle name="_Rid_12_xt_s26 2" xfId="3777"/>
    <cellStyle name="_Rid_12_xt_s4" xfId="3778"/>
    <cellStyle name="_Rid_12_xt_s4 2" xfId="3779"/>
    <cellStyle name="_Rid_12_xt_s6" xfId="3780"/>
    <cellStyle name="_Rid_12_xt_s6 2" xfId="3781"/>
    <cellStyle name="_Rid_12_xt_s7" xfId="3782"/>
    <cellStyle name="_Rid_12_xt_s7 2" xfId="3783"/>
    <cellStyle name="_Rid_12_xt_xm" xfId="3784"/>
    <cellStyle name="_Rid_12_xt_xm 2" xfId="3785"/>
    <cellStyle name="_Rid_13_cl_s3" xfId="3786"/>
    <cellStyle name="_Rid_13_cl_s3 2" xfId="3787"/>
    <cellStyle name="_Rid_13_cl_s5" xfId="3788"/>
    <cellStyle name="_Rid_13_cl_s5 2" xfId="3789"/>
    <cellStyle name="_Rid_13_cl_s7" xfId="3790"/>
    <cellStyle name="_Rid_13_cl_s7 2" xfId="3791"/>
    <cellStyle name="_Rid_13_s0" xfId="3792"/>
    <cellStyle name="_Rid_13_s0 2" xfId="3793"/>
    <cellStyle name="_Rid_13_s1" xfId="3794"/>
    <cellStyle name="_Rid_13_s1 2" xfId="3795"/>
    <cellStyle name="_Rid_13_s2" xfId="3796"/>
    <cellStyle name="_Rid_13_s2 2" xfId="3797"/>
    <cellStyle name="_Rid_13_xt_cv_s10_s6" xfId="3798"/>
    <cellStyle name="_Rid_13_xt_cv_s10_s6 2" xfId="3799"/>
    <cellStyle name="_Rid_13_xt_cv_s11_s6" xfId="3800"/>
    <cellStyle name="_Rid_13_xt_cv_s11_s6 2" xfId="3801"/>
    <cellStyle name="_Rid_13_xt_cv_s12_s6" xfId="3802"/>
    <cellStyle name="_Rid_13_xt_cv_s12_s6 2" xfId="3803"/>
    <cellStyle name="_Rid_13_xt_cv_s13_s6" xfId="3804"/>
    <cellStyle name="_Rid_13_xt_cv_s13_s6 2" xfId="3805"/>
    <cellStyle name="_Rid_13_xt_cv_s14_s6" xfId="3806"/>
    <cellStyle name="_Rid_13_xt_cv_s14_s6 2" xfId="3807"/>
    <cellStyle name="_Rid_13_xt_cv_s15_s6" xfId="3808"/>
    <cellStyle name="_Rid_13_xt_cv_s15_s6 2" xfId="3809"/>
    <cellStyle name="_Rid_13_xt_cv_s16_s6" xfId="3810"/>
    <cellStyle name="_Rid_13_xt_cv_s16_s6 2" xfId="3811"/>
    <cellStyle name="_Rid_13_xt_cv_s17_s6" xfId="3812"/>
    <cellStyle name="_Rid_13_xt_cv_s17_s6 2" xfId="3813"/>
    <cellStyle name="_Rid_13_xt_cv_s18_s6" xfId="3814"/>
    <cellStyle name="_Rid_13_xt_cv_s18_s6 2" xfId="3815"/>
    <cellStyle name="_Rid_13_xt_cv_s20_s6" xfId="3816"/>
    <cellStyle name="_Rid_13_xt_cv_s20_s6 2" xfId="3817"/>
    <cellStyle name="_Rid_13_xt_cv_s21_s6" xfId="3818"/>
    <cellStyle name="_Rid_13_xt_cv_s21_s6 2" xfId="3819"/>
    <cellStyle name="_Rid_13_xt_cv_s22_s6" xfId="3820"/>
    <cellStyle name="_Rid_13_xt_cv_s22_s6 2" xfId="3821"/>
    <cellStyle name="_Rid_13_xt_cv_s9_s6" xfId="3822"/>
    <cellStyle name="_Rid_13_xt_cv_s9_s6 2" xfId="3823"/>
    <cellStyle name="_Rid_13_xt_ml_s19" xfId="3824"/>
    <cellStyle name="_Rid_13_xt_ml_s19 2" xfId="3825"/>
    <cellStyle name="_Rid_13_xt_ml_s8" xfId="3826"/>
    <cellStyle name="_Rid_13_xt_ml_s8 2" xfId="3827"/>
    <cellStyle name="_Rid_13_xt_s23" xfId="3828"/>
    <cellStyle name="_Rid_13_xt_s23 2" xfId="3829"/>
    <cellStyle name="_Rid_13_xt_s4" xfId="3830"/>
    <cellStyle name="_Rid_13_xt_s4 2" xfId="3831"/>
    <cellStyle name="_Rid_13_xt_xm" xfId="3832"/>
    <cellStyle name="_Rid_13_xt_xm 2" xfId="3833"/>
    <cellStyle name="_risk" xfId="3834"/>
    <cellStyle name="_risk_Sheet1" xfId="3835"/>
    <cellStyle name="_Rolf" xfId="3836"/>
    <cellStyle name="_Rolf_72340 130607" xfId="3837"/>
    <cellStyle name="_Rolf_Sheet1" xfId="3838"/>
    <cellStyle name="_S&amp;T Sheet" xfId="3839"/>
    <cellStyle name="_S&amp;T Sheet_Sheet1" xfId="3840"/>
    <cellStyle name="_SandP Inputs" xfId="3841"/>
    <cellStyle name="_Securitised exposures" xfId="3842"/>
    <cellStyle name="_Securitization" xfId="3843"/>
    <cellStyle name="_Securitization_(19) Loan Feb-11(Feb-11 figures)" xfId="3844"/>
    <cellStyle name="_Securitization_(32) Mar-10 Breakdown of Credit" xfId="3845"/>
    <cellStyle name="_Securitization_(32) Mar-10 Loan" xfId="3846"/>
    <cellStyle name="_Securitization_(33) Apr-10 Breakdown of Credit" xfId="3847"/>
    <cellStyle name="_Securitization_(33) Apr-10 Loan" xfId="3848"/>
    <cellStyle name="_Securitization_Book15" xfId="3849"/>
    <cellStyle name="_Securitization_Book16" xfId="3850"/>
    <cellStyle name="_Securitization_Book17" xfId="3851"/>
    <cellStyle name="_Securitization_Book19" xfId="3852"/>
    <cellStyle name="_Securitization_Book20" xfId="3853"/>
    <cellStyle name="_Securitization_Book8" xfId="3854"/>
    <cellStyle name="_Securitization_Book9" xfId="3855"/>
    <cellStyle name="_SFN Acc-May07AS" xfId="3856"/>
    <cellStyle name="_SFN Acc-Nov07" xfId="3857"/>
    <cellStyle name="_Sheet1" xfId="3858"/>
    <cellStyle name="_Sheet1_(05) CAR Dec-07" xfId="3859"/>
    <cellStyle name="_Sheet1_(05) CAR Dec-07_(26) Oct-09 (AL)" xfId="3860"/>
    <cellStyle name="_Sheet1_(05) CAR Dec-07_(27) Nov-09 (AL)" xfId="3861"/>
    <cellStyle name="_Sheet1_(05) CAR Dec-07_31.12.09 Mauritius-USD based ledger - Final1" xfId="3862"/>
    <cellStyle name="_Sheet1_(05) CAR Dec-07_Book1 (4)" xfId="3863"/>
    <cellStyle name="_Sheet1_(05) CAR Dec-07_Book4" xfId="3864"/>
    <cellStyle name="_Sheet1_(05) CAR Dec-07_capital adequacy September 2009" xfId="3865"/>
    <cellStyle name="_Sheet1_(05) CAR Dec-07_Copy of Mauritius-USD based ledger" xfId="3866"/>
    <cellStyle name="_Sheet1_(05) CAR Dec-07_IBM_Grouped(2)" xfId="3867"/>
    <cellStyle name="_Sheet1_(05) CAR Dec-07_IBM_Grouped_USD" xfId="3868"/>
    <cellStyle name="_Sheet1_(05) CAR Dec-07_IBM_Grouped_ZAR" xfId="3869"/>
    <cellStyle name="_Sheet1_(05) CAR Dec-07_Liquidity and repricing" xfId="3870"/>
    <cellStyle name="_Sheet1_(05) CAR Dec-07_NOP 2010 01 31 USD BASED" xfId="3871"/>
    <cellStyle name="_Sheet1_(05) CAR Dec-07_NOP 2010 01 31 USD BASED_Report Finance" xfId="3872"/>
    <cellStyle name="_Sheet1_(05) CAR Dec-07_NOP 2010 02 28 USD BASED Final" xfId="3873"/>
    <cellStyle name="_Sheet1_(05) CAR Dec-07_NOP 2010 02 28 USD BASED Final_Report Finance" xfId="3874"/>
    <cellStyle name="_Sheet1_(05) CAR Dec-07_NOP 2010 03 31 USD BASEDrevised" xfId="3875"/>
    <cellStyle name="_Sheet1_(05) CAR Dec-07_NOP 2010 03 31 USD BASEDrevised_Report Finance" xfId="3876"/>
    <cellStyle name="_Sheet1_(05) CAR Dec-07_NOP 2010 04 30" xfId="3877"/>
    <cellStyle name="_Sheet1_(05) CAR Dec-07_NOP 2010 04 30_Report Finance" xfId="3878"/>
    <cellStyle name="_Sheet1_(05) CAR Dec-07_ORIGINAL NOP 2009 12 31 USD BASED" xfId="3879"/>
    <cellStyle name="_Sheet1_(05) CAR Dec-07_ORIGINAL NOP 2009 12 31 USD BASED_Report Finance" xfId="3880"/>
    <cellStyle name="_Sheet1_(05) CAR Dec-07_Sheet1" xfId="3881"/>
    <cellStyle name="_Sheet1_(26) Oct-09 (AL)" xfId="3882"/>
    <cellStyle name="_Sheet1_(27) Nov-09 (AL)" xfId="3883"/>
    <cellStyle name="_Sheet1_08_IBM_A2.2.1 to A2.2.15_Statutory workings - 31 03 08" xfId="3884"/>
    <cellStyle name="_Sheet1_08_IBM_A2.2.1 to A2.2.15_Statutory workings - 31 03 08_31.12.09 Mauritius-USD based ledger - Final1" xfId="3885"/>
    <cellStyle name="_Sheet1_08_IBM_A2.2.1 to A2.2.15_Statutory workings - 31 03 08_Book4" xfId="3886"/>
    <cellStyle name="_Sheet1_08_IBM_A2.2.1 to A2.2.15_Statutory workings - 31 03 08_Book5" xfId="3887"/>
    <cellStyle name="_Sheet1_08_IBM_A2.2.1 to A2.2.15_Statutory workings - 31 03 08_Book5_(19) Loan Feb-11(Feb-11 figures)" xfId="3888"/>
    <cellStyle name="_Sheet1_08_IBM_A2.2.1 to A2.2.15_Statutory workings - 31 03 08_RELATED PARTY-2010 05 31" xfId="3889"/>
    <cellStyle name="_Sheet1_08_IBM_A2.2.1 to A2.2.15_Statutory workings - 31 03 08_RELATED PARTY-2010 05 31_(19) Loan Feb-11(Feb-11 figures)" xfId="3890"/>
    <cellStyle name="_Sheet1_1" xfId="3891"/>
    <cellStyle name="_Sheet1_1_Rating Actions" xfId="3892"/>
    <cellStyle name="_Sheet1_1_Rating Actions_Report Finance" xfId="3893"/>
    <cellStyle name="_Sheet1_1_Rating Actions_Sheet1" xfId="3894"/>
    <cellStyle name="_Sheet1_1_Ratings action BLP links" xfId="3895"/>
    <cellStyle name="_Sheet1_1_Ratings action BLP links_1" xfId="3896"/>
    <cellStyle name="_Sheet1_1_Ratings action BLP links_1_Sheet1" xfId="3897"/>
    <cellStyle name="_Sheet1_1_Ratings action BLP links_Report Finance" xfId="3898"/>
    <cellStyle name="_Sheet1_1_Ratings action BLP links_Sheet1" xfId="3899"/>
    <cellStyle name="_Sheet1_1_Sheet1" xfId="3900"/>
    <cellStyle name="_Sheet1_31.12.09 Mauritius-USD based ledger - Final1" xfId="3901"/>
    <cellStyle name="_Sheet1_Asset information" xfId="3902"/>
    <cellStyle name="_Sheet1_Asset information_Sheet1" xfId="3903"/>
    <cellStyle name="_Sheet1_audit adjustment 2007" xfId="3904"/>
    <cellStyle name="_Sheet1_audit adjustment 2007_(26) Oct-09 (AL)" xfId="3905"/>
    <cellStyle name="_Sheet1_audit adjustment 2007_(27) Nov-09 (AL)" xfId="3906"/>
    <cellStyle name="_Sheet1_audit adjustment 2007_31.12.09 Mauritius-USD based ledger - Final1" xfId="3907"/>
    <cellStyle name="_Sheet1_audit adjustment 2007_Book1 (4)" xfId="3908"/>
    <cellStyle name="_Sheet1_audit adjustment 2007_Book4" xfId="3909"/>
    <cellStyle name="_Sheet1_audit adjustment 2007_capital adequacy September 2009" xfId="3910"/>
    <cellStyle name="_Sheet1_audit adjustment 2007_Copy of Mauritius-USD based ledger" xfId="3911"/>
    <cellStyle name="_Sheet1_audit adjustment 2007_IBM_Grouped(2)" xfId="3912"/>
    <cellStyle name="_Sheet1_audit adjustment 2007_IBM_Grouped_USD" xfId="3913"/>
    <cellStyle name="_Sheet1_audit adjustment 2007_IBM_Grouped_ZAR" xfId="3914"/>
    <cellStyle name="_Sheet1_audit adjustment 2007_Liquidity and repricing" xfId="3915"/>
    <cellStyle name="_Sheet1_audit adjustment 2007_NOP 2010 01 31 USD BASED" xfId="3916"/>
    <cellStyle name="_Sheet1_audit adjustment 2007_NOP 2010 01 31 USD BASED_Report Finance" xfId="3917"/>
    <cellStyle name="_Sheet1_audit adjustment 2007_NOP 2010 02 28 USD BASED Final" xfId="3918"/>
    <cellStyle name="_Sheet1_audit adjustment 2007_NOP 2010 02 28 USD BASED Final_Report Finance" xfId="3919"/>
    <cellStyle name="_Sheet1_audit adjustment 2007_NOP 2010 03 31 USD BASEDrevised" xfId="3920"/>
    <cellStyle name="_Sheet1_audit adjustment 2007_NOP 2010 03 31 USD BASEDrevised_Report Finance" xfId="3921"/>
    <cellStyle name="_Sheet1_audit adjustment 2007_NOP 2010 04 30" xfId="3922"/>
    <cellStyle name="_Sheet1_audit adjustment 2007_NOP 2010 04 30_Report Finance" xfId="3923"/>
    <cellStyle name="_Sheet1_audit adjustment 2007_ORIGINAL NOP 2009 12 31 USD BASED" xfId="3924"/>
    <cellStyle name="_Sheet1_audit adjustment 2007_ORIGINAL NOP 2009 12 31 USD BASED_Report Finance" xfId="3925"/>
    <cellStyle name="_Sheet1_audit adjustment 2007_Sheet1" xfId="3926"/>
    <cellStyle name="_Sheet1_BA 610 wkgs &amp; Return - 30 Jun 08" xfId="3927"/>
    <cellStyle name="_Sheet1_BA 610 wkgs &amp; Return - 30 Sep 08" xfId="3928"/>
    <cellStyle name="_Sheet1_BA 610 wkgs &amp; Return - 31 Dec 08" xfId="3929"/>
    <cellStyle name="_Sheet1_BA 610 wkgs &amp; Return - 31 Dec 08 LATEST" xfId="3930"/>
    <cellStyle name="_Sheet1_BA 610 wkgs -31.03.08(Version 2)" xfId="3931"/>
    <cellStyle name="_Sheet1_Base Case Cash Flows 5 yr call 2006-07-19" xfId="3932"/>
    <cellStyle name="_Sheet1_Base Case Cash Flows 5 yr call 2006-07-19_Sheet1" xfId="3933"/>
    <cellStyle name="_Sheet1_Book1" xfId="3934"/>
    <cellStyle name="_Sheet1_Book1 (3)" xfId="3935"/>
    <cellStyle name="_Sheet1_Book1 (4)" xfId="3936"/>
    <cellStyle name="_Sheet1_Book1_1" xfId="3937"/>
    <cellStyle name="_Sheet1_Book1_31.12.09 Mauritius-USD based ledger - Final1" xfId="3938"/>
    <cellStyle name="_Sheet1_Book1_Book4" xfId="3939"/>
    <cellStyle name="_Sheet1_Book1_Book5" xfId="3940"/>
    <cellStyle name="_Sheet1_Book1_Book5_(19) Loan Feb-11(Feb-11 figures)" xfId="3941"/>
    <cellStyle name="_Sheet1_Book1_capital adequacy September 2009" xfId="3942"/>
    <cellStyle name="_Sheet1_Book1_Copy of Mauritius-USD based ledger" xfId="3943"/>
    <cellStyle name="_Sheet1_Book1_Ops risk Mauritius - Sep 09 split stephanie after adjusment conversion" xfId="3944"/>
    <cellStyle name="_Sheet1_Book1_RELATED PARTY-2010 05 31" xfId="3945"/>
    <cellStyle name="_Sheet1_Book1_RELATED PARTY-2010 05 31_(19) Loan Feb-11(Feb-11 figures)" xfId="3946"/>
    <cellStyle name="_Sheet1_Book2 (2)" xfId="3947"/>
    <cellStyle name="_Sheet1_Book3" xfId="3948"/>
    <cellStyle name="_Sheet1_Book3_31.12.09 Mauritius-USD based ledger - Final1" xfId="3949"/>
    <cellStyle name="_Sheet1_Book3_Book4" xfId="3950"/>
    <cellStyle name="_Sheet1_Book3_Book5" xfId="3951"/>
    <cellStyle name="_Sheet1_Book3_Book5_(19) Loan Feb-11(Feb-11 figures)" xfId="3952"/>
    <cellStyle name="_Sheet1_Book3_capital adequacy September 2009" xfId="3953"/>
    <cellStyle name="_Sheet1_Book3_Copy of Mauritius-USD based ledger" xfId="3954"/>
    <cellStyle name="_Sheet1_Book3_Ops risk Mauritius - Sep 09 split stephanie after adjusment conversion" xfId="3955"/>
    <cellStyle name="_Sheet1_Book3_RELATED PARTY-2010 05 31" xfId="3956"/>
    <cellStyle name="_Sheet1_Book3_RELATED PARTY-2010 05 31_(19) Loan Feb-11(Feb-11 figures)" xfId="3957"/>
    <cellStyle name="_Sheet1_Book4" xfId="3958"/>
    <cellStyle name="_Sheet1_Book5 (2)" xfId="3959"/>
    <cellStyle name="_Sheet1_Book5 (2)_Sheet1" xfId="3960"/>
    <cellStyle name="_Sheet1_Book6" xfId="3961"/>
    <cellStyle name="_Sheet1_Book6_31.12.09 Mauritius-USD based ledger - Final1" xfId="3962"/>
    <cellStyle name="_Sheet1_Book6_Book4" xfId="3963"/>
    <cellStyle name="_Sheet1_Book6_Book5" xfId="3964"/>
    <cellStyle name="_Sheet1_Book6_Book5_(19) Loan Feb-11(Feb-11 figures)" xfId="3965"/>
    <cellStyle name="_Sheet1_Book6_capital adequacy September 2009" xfId="3966"/>
    <cellStyle name="_Sheet1_Book6_Copy of Mauritius-USD based ledger" xfId="3967"/>
    <cellStyle name="_Sheet1_Book6_Ops risk Mauritius - Sep 09 split stephanie after adjusment conversion" xfId="3968"/>
    <cellStyle name="_Sheet1_Book6_RELATED PARTY-2010 05 31" xfId="3969"/>
    <cellStyle name="_Sheet1_Book6_RELATED PARTY-2010 05 31_(19) Loan Feb-11(Feb-11 figures)" xfId="3970"/>
    <cellStyle name="_Sheet1_BS - Mar 09" xfId="3971"/>
    <cellStyle name="_Sheet1_capital adequacy September 2009" xfId="3972"/>
    <cellStyle name="_Sheet1_CDO Bucket" xfId="3973"/>
    <cellStyle name="_Sheet1_CDO Bucket_Sheet1" xfId="3974"/>
    <cellStyle name="_Sheet1_CollateralSummary (2)" xfId="3975"/>
    <cellStyle name="_Sheet1_CollateralSummary (2)_Report Finance" xfId="3976"/>
    <cellStyle name="_Sheet1_CollateralSummary (2)_Sheet1" xfId="3977"/>
    <cellStyle name="_Sheet1_Copy of Springdale 2006-1 Sources and Uses 07-17-2006" xfId="3978"/>
    <cellStyle name="_Sheet1_Detailed BS Dec 07" xfId="3979"/>
    <cellStyle name="_Sheet1_Detailed BS Dec 07_Avearge retrieval" xfId="3980"/>
    <cellStyle name="_Sheet1_Detailed BS Dec 07_Avearge retrieval_(26) Oct-09 (AL)" xfId="3981"/>
    <cellStyle name="_Sheet1_Detailed BS Dec 07_Avearge retrieval_(27) Nov-09 (AL)" xfId="3982"/>
    <cellStyle name="_Sheet1_Detailed BS Dec 07_Avearge retrieval_31.12.09 Mauritius-USD based ledger - Final1" xfId="3983"/>
    <cellStyle name="_Sheet1_Detailed BS Dec 07_Avearge retrieval_Book1 (4)" xfId="3984"/>
    <cellStyle name="_Sheet1_Detailed BS Dec 07_Avearge retrieval_Book4" xfId="3985"/>
    <cellStyle name="_Sheet1_Detailed BS Dec 07_Avearge retrieval_capital adequacy September 2009" xfId="3986"/>
    <cellStyle name="_Sheet1_Detailed BS Dec 07_Avearge retrieval_Copy of Mauritius-USD based ledger" xfId="3987"/>
    <cellStyle name="_Sheet1_Detailed BS Dec 07_Avearge retrieval_IBM_Grouped(2)" xfId="3988"/>
    <cellStyle name="_Sheet1_Detailed BS Dec 07_Avearge retrieval_IBM_Grouped_USD" xfId="3989"/>
    <cellStyle name="_Sheet1_Detailed BS Dec 07_Avearge retrieval_IBM_Grouped_ZAR" xfId="3990"/>
    <cellStyle name="_Sheet1_Detailed BS Dec 07_Avearge retrieval_Liquidity and repricing" xfId="3991"/>
    <cellStyle name="_Sheet1_Detailed BS Dec 07_Avearge retrieval_NOP 2010 01 31 USD BASED" xfId="3992"/>
    <cellStyle name="_Sheet1_Detailed BS Dec 07_Avearge retrieval_NOP 2010 01 31 USD BASED_Report Finance" xfId="3993"/>
    <cellStyle name="_Sheet1_Detailed BS Dec 07_Avearge retrieval_NOP 2010 02 28 USD BASED Final" xfId="3994"/>
    <cellStyle name="_Sheet1_Detailed BS Dec 07_Avearge retrieval_NOP 2010 02 28 USD BASED Final_Report Finance" xfId="3995"/>
    <cellStyle name="_Sheet1_Detailed BS Dec 07_Avearge retrieval_NOP 2010 03 31 USD BASEDrevised" xfId="3996"/>
    <cellStyle name="_Sheet1_Detailed BS Dec 07_Avearge retrieval_NOP 2010 03 31 USD BASEDrevised_Report Finance" xfId="3997"/>
    <cellStyle name="_Sheet1_Detailed BS Dec 07_Avearge retrieval_NOP 2010 04 30" xfId="3998"/>
    <cellStyle name="_Sheet1_Detailed BS Dec 07_Avearge retrieval_NOP 2010 04 30_Report Finance" xfId="3999"/>
    <cellStyle name="_Sheet1_Detailed BS Dec 07_Avearge retrieval_ORIGINAL NOP 2009 12 31 USD BASED" xfId="4000"/>
    <cellStyle name="_Sheet1_Detailed BS Dec 07_Avearge retrieval_ORIGINAL NOP 2009 12 31 USD BASED_Report Finance" xfId="4001"/>
    <cellStyle name="_Sheet1_Detailed BS Dec 07_Avearge retrieval_Sheet1" xfId="4002"/>
    <cellStyle name="_Sheet1_Detailed BS Dec 07_Sheet1" xfId="4003"/>
    <cellStyle name="_Sheet1_Detailed BS Dec 08" xfId="4004"/>
    <cellStyle name="_Sheet1_Detailed BS Jun 09" xfId="4005"/>
    <cellStyle name="_Sheet1_Detailed BS June08" xfId="4006"/>
    <cellStyle name="_Sheet1_Detailed BS June08_31.12.09 Mauritius-USD based ledger - Final1" xfId="4007"/>
    <cellStyle name="_Sheet1_Detailed BS June08_Book4" xfId="4008"/>
    <cellStyle name="_Sheet1_Detailed BS June08_Book5" xfId="4009"/>
    <cellStyle name="_Sheet1_Detailed BS June08_Book5_(19) Loan Feb-11(Feb-11 figures)" xfId="4010"/>
    <cellStyle name="_Sheet1_Detailed BS June08_capital adequacy September 2009" xfId="4011"/>
    <cellStyle name="_Sheet1_Detailed BS June08_Copy of Mauritius-USD based ledger" xfId="4012"/>
    <cellStyle name="_Sheet1_Detailed BS June08_Ops risk Mauritius - Sep 09 split stephanie after adjusment conversion" xfId="4013"/>
    <cellStyle name="_Sheet1_Detailed BS June08_RELATED PARTY-2010 05 31" xfId="4014"/>
    <cellStyle name="_Sheet1_Detailed BS June08_RELATED PARTY-2010 05 31_(19) Loan Feb-11(Feb-11 figures)" xfId="4015"/>
    <cellStyle name="_Sheet1_Detailed BS March 08(1)" xfId="4016"/>
    <cellStyle name="_Sheet1_Detailed BS March 08(1)_31.12.09 Mauritius-USD based ledger - Final1" xfId="4017"/>
    <cellStyle name="_Sheet1_Detailed BS March 08(1)_Book4" xfId="4018"/>
    <cellStyle name="_Sheet1_Detailed BS March 08(1)_Book5" xfId="4019"/>
    <cellStyle name="_Sheet1_Detailed BS March 08(1)_Book5_(19) Loan Feb-11(Feb-11 figures)" xfId="4020"/>
    <cellStyle name="_Sheet1_Detailed BS March 08(1)_capital adequacy September 2009" xfId="4021"/>
    <cellStyle name="_Sheet1_Detailed BS March 08(1)_Copy of Mauritius-USD based ledger" xfId="4022"/>
    <cellStyle name="_Sheet1_Detailed BS March 08(1)_Ops risk Mauritius - Sep 09 split stephanie after adjusment conversion" xfId="4023"/>
    <cellStyle name="_Sheet1_Detailed BS March 08(1)_RELATED PARTY-2010 05 31" xfId="4024"/>
    <cellStyle name="_Sheet1_Detailed BS March 08(1)_RELATED PARTY-2010 05 31_(19) Loan Feb-11(Feb-11 figures)" xfId="4025"/>
    <cellStyle name="_Sheet1_Detailed BS March 09" xfId="4026"/>
    <cellStyle name="_Sheet1_Disclaimer" xfId="4027"/>
    <cellStyle name="_Sheet1_Disclaimer_Sheet1" xfId="4028"/>
    <cellStyle name="_Sheet1_Essbase March 2008" xfId="4029"/>
    <cellStyle name="_Sheet1_Essbase March 2008_31.12.09 Mauritius-USD based ledger - Final1" xfId="4030"/>
    <cellStyle name="_Sheet1_Essbase March 2008_Book4" xfId="4031"/>
    <cellStyle name="_Sheet1_Essbase March 2008_Book5" xfId="4032"/>
    <cellStyle name="_Sheet1_Essbase March 2008_Book5_(19) Loan Feb-11(Feb-11 figures)" xfId="4033"/>
    <cellStyle name="_Sheet1_Essbase March 2008_capital adequacy September 2009" xfId="4034"/>
    <cellStyle name="_Sheet1_Essbase March 2008_Copy of Mauritius-USD based ledger" xfId="4035"/>
    <cellStyle name="_Sheet1_Essbase March 2008_Ops risk Mauritius - Sep 09 split stephanie after adjusment conversion" xfId="4036"/>
    <cellStyle name="_Sheet1_Essbase March 2008_RELATED PARTY-2010 05 31" xfId="4037"/>
    <cellStyle name="_Sheet1_Essbase March 2008_RELATED PARTY-2010 05 31_(19) Loan Feb-11(Feb-11 figures)" xfId="4038"/>
    <cellStyle name="_Sheet1_FINANCIALS 30-JUN-08-New Format-Auditors-Reformated" xfId="4039"/>
    <cellStyle name="_Sheet1_Fixed Assets Register 11 Feb10" xfId="4040"/>
    <cellStyle name="_Sheet1_Fixed Assets Register 11 Feb10_(19) Loan Feb-11(Feb-11 figures)" xfId="4041"/>
    <cellStyle name="_Sheet1_Fixed Assets Register 12 Mar10.xls" xfId="4042"/>
    <cellStyle name="_Sheet1_Fixed Assets Register 12 Mar10.xls_(19) Loan Feb-11(Feb-11 figures)" xfId="4043"/>
    <cellStyle name="_Sheet1_FV of Derivatives - 30 06 09" xfId="4044"/>
    <cellStyle name="_Sheet1_FV of Derivatives - 31.03.08" xfId="4045"/>
    <cellStyle name="_Sheet1_FV of Derivatives - 31.03.08_31.12.09 Mauritius-USD based ledger - Final1" xfId="4046"/>
    <cellStyle name="_Sheet1_FV of Derivatives - 31.03.08_Book4" xfId="4047"/>
    <cellStyle name="_Sheet1_FV of Derivatives - 31.03.08_Book5" xfId="4048"/>
    <cellStyle name="_Sheet1_FV of Derivatives - 31.03.08_Book5_(19) Loan Feb-11(Feb-11 figures)" xfId="4049"/>
    <cellStyle name="_Sheet1_FV of Derivatives - 31.03.08_capital adequacy September 2009" xfId="4050"/>
    <cellStyle name="_Sheet1_FV of Derivatives - 31.03.08_Copy of Mauritius-USD based ledger" xfId="4051"/>
    <cellStyle name="_Sheet1_FV of Derivatives - 31.03.08_Ops risk Mauritius - Sep 09 split stephanie after adjusment conversion" xfId="4052"/>
    <cellStyle name="_Sheet1_FV of Derivatives - 31.03.08_RELATED PARTY-2010 05 31" xfId="4053"/>
    <cellStyle name="_Sheet1_FV of Derivatives - 31.03.08_RELATED PARTY-2010 05 31_(19) Loan Feb-11(Feb-11 figures)" xfId="4054"/>
    <cellStyle name="_Sheet1_IBM Input Sheet 31.03.2010 v0.4" xfId="4055"/>
    <cellStyle name="_Sheet1_IBM Input Sheet 31.03.2010 v0.4_(19) Loan Feb-11(Feb-11 figures)" xfId="4056"/>
    <cellStyle name="_Sheet1_IBM_Grouped(2)" xfId="4057"/>
    <cellStyle name="_Sheet1_IBM_Grouped_USD" xfId="4058"/>
    <cellStyle name="_Sheet1_IBM_Grouped_ZAR" xfId="4059"/>
    <cellStyle name="_Sheet1_Info Sheet" xfId="4060"/>
    <cellStyle name="_Sheet1_Info Sheet_Sheet1" xfId="4061"/>
    <cellStyle name="_Sheet1_Liquidity and repricing" xfId="4062"/>
    <cellStyle name="_Sheet1_lookup sheet" xfId="4063"/>
    <cellStyle name="_Sheet1_lookup sheet_1" xfId="4064"/>
    <cellStyle name="_Sheet1_lookup sheet_1_Sheet1" xfId="4065"/>
    <cellStyle name="_Sheet1_MUR position" xfId="4066"/>
    <cellStyle name="_Sheet1_NOP 2010 01 31 USD BASED" xfId="4067"/>
    <cellStyle name="_Sheet1_NOP 2010 01 31 USD BASED_Report Finance" xfId="4068"/>
    <cellStyle name="_Sheet1_NOP 2010 02 28 USD BASED Final" xfId="4069"/>
    <cellStyle name="_Sheet1_NOP 2010 02 28 USD BASED Final_Report Finance" xfId="4070"/>
    <cellStyle name="_Sheet1_NOP 2010 03 31 USD BASEDrevised" xfId="4071"/>
    <cellStyle name="_Sheet1_NOP 2010 03 31 USD BASEDrevised_Report Finance" xfId="4072"/>
    <cellStyle name="_Sheet1_NOP 2010 04 30" xfId="4073"/>
    <cellStyle name="_Sheet1_NOP 2010 04 30_Report Finance" xfId="4074"/>
    <cellStyle name="_Sheet1_Opeartional Risk sept 2009" xfId="4075"/>
    <cellStyle name="_Sheet1_Ops risk Mauritius - Sep 09 split stephanie after adjusment conversion" xfId="4076"/>
    <cellStyle name="_Sheet1_ORIGINAL NOP 2009 12 31 USD BASED" xfId="4077"/>
    <cellStyle name="_Sheet1_ORIGINAL NOP 2009 12 31 USD BASED_Report Finance" xfId="4078"/>
    <cellStyle name="_Sheet1_Portfolio" xfId="4079"/>
    <cellStyle name="_Sheet1_Portfolio_Sheet1" xfId="4080"/>
    <cellStyle name="_Sheet1_Rating Actions" xfId="4081"/>
    <cellStyle name="_Sheet1_Rating Actions BLP links" xfId="4082"/>
    <cellStyle name="_Sheet1_Rating Actions BLP links_Report Finance" xfId="4083"/>
    <cellStyle name="_Sheet1_Rating Actions BLP links_Sheet1" xfId="4084"/>
    <cellStyle name="_Sheet1_Ratings action BLP links" xfId="4085"/>
    <cellStyle name="_Sheet1_Ratings action BLP links_1" xfId="4086"/>
    <cellStyle name="_Sheet1_Ratings action BLP links_1_Sheet1" xfId="4087"/>
    <cellStyle name="_Sheet1_Ref Ob. Underlying Collateral" xfId="4088"/>
    <cellStyle name="_Sheet1_Ref Ob. Underlying Collateral_Sheet1" xfId="4089"/>
    <cellStyle name="_Sheet1_Related Party Dec-08" xfId="4090"/>
    <cellStyle name="_Sheet1_Report Finance" xfId="4091"/>
    <cellStyle name="_Sheet1_SARB BOM Comparison 20081231 v3 0" xfId="4092"/>
    <cellStyle name="_Sheet1_SARB BOM Comparison 20081231 v3 0v from Mahen" xfId="4093"/>
    <cellStyle name="_Sheet1_SARBResults_1101" xfId="4094"/>
    <cellStyle name="_Sheet1_SARBResults_1101_31.12.09 Mauritius-USD based ledger - Final1" xfId="4095"/>
    <cellStyle name="_Sheet1_SARBResults_1101_Book4" xfId="4096"/>
    <cellStyle name="_Sheet1_SARBResults_1101_Book5" xfId="4097"/>
    <cellStyle name="_Sheet1_SARBResults_1101_Book5_(19) Loan Feb-11(Feb-11 figures)" xfId="4098"/>
    <cellStyle name="_Sheet1_SARBResults_1101_capital adequacy September 2009" xfId="4099"/>
    <cellStyle name="_Sheet1_SARBResults_1101_Copy of Mauritius-USD based ledger" xfId="4100"/>
    <cellStyle name="_Sheet1_SARBResults_1101_Ops risk Mauritius - Sep 09 split stephanie after adjusment conversion" xfId="4101"/>
    <cellStyle name="_Sheet1_SARBResults_1101_RELATED PARTY-2010 05 31" xfId="4102"/>
    <cellStyle name="_Sheet1_SARBResults_1101_RELATED PARTY-2010 05 31_(19) Loan Feb-11(Feb-11 figures)" xfId="4103"/>
    <cellStyle name="_Sheet1_SARBResults_2697 (vanessa board2)" xfId="4104"/>
    <cellStyle name="_Sheet1_Sheet1" xfId="4105"/>
    <cellStyle name="_Sheet1_Sheet1_1" xfId="4106"/>
    <cellStyle name="_Sheet1_Sheet1_1_Report Finance" xfId="4107"/>
    <cellStyle name="_Sheet1_Sheet1_1_Sheet1" xfId="4108"/>
    <cellStyle name="_Sheet1_Sheet1_2" xfId="4109"/>
    <cellStyle name="_Sheet1_Sheet1_3" xfId="4110"/>
    <cellStyle name="_Sheet1_Sheet1_Ratings action BLP links" xfId="4111"/>
    <cellStyle name="_Sheet1_Sheet1_Ratings action BLP links_Report Finance" xfId="4112"/>
    <cellStyle name="_Sheet1_Sheet1_Ratings action BLP links_Sheet1" xfId="4113"/>
    <cellStyle name="_Sheet1_Sheet1_Sheet1" xfId="4114"/>
    <cellStyle name="_Sheet1_Sheet2" xfId="4115"/>
    <cellStyle name="_Sheet1_Sheet2_Sheet1" xfId="4116"/>
    <cellStyle name="_Sheet1_Solent CDO Portfolio Update Request v3" xfId="4117"/>
    <cellStyle name="_Sheet1_Sphynx Ratings Analysis" xfId="4118"/>
    <cellStyle name="_Sheet1_Sphynx Ratings Analysis_Sheet1" xfId="4119"/>
    <cellStyle name="_Sheet1_Springdale 2006-1 Sources and Uses 08-09-2006" xfId="4120"/>
    <cellStyle name="_Sheet1_Springdale Investor Request for Church Tavern" xfId="4121"/>
    <cellStyle name="_Sheet1_Springdale Investor Request for Church Tavern_Sheet1" xfId="4122"/>
    <cellStyle name="_Sheet1_Statutory Annual Report - 31 03 08" xfId="4123"/>
    <cellStyle name="_Sheet1_Statutory Annual Report - 31 03 08_31.12.09 Mauritius-USD based ledger - Final1" xfId="4124"/>
    <cellStyle name="_Sheet1_Statutory Annual Report - 31 03 08_Book4" xfId="4125"/>
    <cellStyle name="_Sheet1_Statutory Annual Report - 31 03 08_Book5" xfId="4126"/>
    <cellStyle name="_Sheet1_Statutory Annual Report - 31 03 08_Book5_(19) Loan Feb-11(Feb-11 figures)" xfId="4127"/>
    <cellStyle name="_Sheet1_Statutory Annual Report - 31 03 08_capital adequacy September 2009" xfId="4128"/>
    <cellStyle name="_Sheet1_Statutory Annual Report - 31 03 08_Copy of Mauritius-USD based ledger" xfId="4129"/>
    <cellStyle name="_Sheet1_Statutory Annual Report - 31 03 08_Ops risk Mauritius - Sep 09 split stephanie after adjusment conversion" xfId="4130"/>
    <cellStyle name="_Sheet1_Statutory Annual Report - 31 03 08_RELATED PARTY-2010 05 31" xfId="4131"/>
    <cellStyle name="_Sheet1_Statutory Annual Report - 31 03 08_RELATED PARTY-2010 05 31_(19) Loan Feb-11(Feb-11 figures)" xfId="4132"/>
    <cellStyle name="_Sheet1_StructProdDeals" xfId="4133"/>
    <cellStyle name="_Sheet1_StructProdDeals_Sheet1" xfId="4134"/>
    <cellStyle name="_Sheet2" xfId="4135"/>
    <cellStyle name="_Sheet2_lookup sheet" xfId="4136"/>
    <cellStyle name="_Sheet2_lookup sheet_1" xfId="4137"/>
    <cellStyle name="_Sheet2_lookup sheet_1_Sheet1" xfId="4138"/>
    <cellStyle name="_Sheet2_Ratings action BLP links" xfId="4139"/>
    <cellStyle name="_Sheet2_Sheet1" xfId="4140"/>
    <cellStyle name="_Sheet3" xfId="4141"/>
    <cellStyle name="_Sheet3_lookup sheet" xfId="4142"/>
    <cellStyle name="_Sheet3_lookup sheet_Sheet1" xfId="4143"/>
    <cellStyle name="_Sheet3_Ratings action BLP links" xfId="4144"/>
    <cellStyle name="_Sheet3_Report Finance" xfId="4145"/>
    <cellStyle name="_Sheet3_Sheet1" xfId="4146"/>
    <cellStyle name="_Sheet4" xfId="4147"/>
    <cellStyle name="_Sheet6" xfId="4148"/>
    <cellStyle name="_Sheet6_Sheet1" xfId="4149"/>
    <cellStyle name="_SmartLiveRates" xfId="4150"/>
    <cellStyle name="_SmartLiveRates_Sheet1" xfId="4151"/>
    <cellStyle name="_Sphynx Ratings Analysis" xfId="4152"/>
    <cellStyle name="_Sphynx Ratings Analysis_Sheet1" xfId="4153"/>
    <cellStyle name="_Sphynx_Portfolio_Disclosure" xfId="4154"/>
    <cellStyle name="_Springdale (Princeton) Reference Portfolio 2006-07-17" xfId="4155"/>
    <cellStyle name="_Springdale Investor Request for Church Tavern" xfId="4156"/>
    <cellStyle name="_Start" xfId="4157"/>
    <cellStyle name="_Start_Sheet1" xfId="4158"/>
    <cellStyle name="_Strats" xfId="4159"/>
    <cellStyle name="_Strats_Sheet1" xfId="4160"/>
    <cellStyle name="_StructProdDeals" xfId="4161"/>
    <cellStyle name="_SU_6_7_05" xfId="4162"/>
    <cellStyle name="_SubHeading" xfId="4163"/>
    <cellStyle name="_Summary" xfId="4164"/>
    <cellStyle name="_Summary Surveillance Report May 2007" xfId="4165"/>
    <cellStyle name="_Summary Surveillance Report May 2007_Sheet1" xfId="4166"/>
    <cellStyle name="_Summary_Sheet1" xfId="4167"/>
    <cellStyle name="_SummitDBRec" xfId="4168"/>
    <cellStyle name="_SummitDBRec_Calculator" xfId="4169"/>
    <cellStyle name="_SummitDBRec_CreditEvents" xfId="4170"/>
    <cellStyle name="_SummitDBRec_FIFES" xfId="4171"/>
    <cellStyle name="_SummitDBRec_Positions" xfId="4172"/>
    <cellStyle name="_SummitDBRec_Settings" xfId="4173"/>
    <cellStyle name="_SummitDBRec_SyntheticABS-Jack" xfId="4174"/>
    <cellStyle name="_Symphony 2006-07-30 (Combo)" xfId="4175"/>
    <cellStyle name="_Symphony 2006-07-30 (Combo)_Sheet1" xfId="4176"/>
    <cellStyle name="_SYN FX" xfId="4177"/>
    <cellStyle name="_SYN FX_Sheet1" xfId="4178"/>
    <cellStyle name="_Synthetic ABS NOV 4" xfId="4179"/>
    <cellStyle name="_SyntheticABSCDOModel CMBS Tranches 09302005" xfId="4180"/>
    <cellStyle name="_SyntheticABSCDOModel CMBS Tranches 09302005_Sheet1" xfId="4181"/>
    <cellStyle name="_TabExport" xfId="4182"/>
    <cellStyle name="_TabExport_Sheet1" xfId="4183"/>
    <cellStyle name="_Table" xfId="4184"/>
    <cellStyle name="_Table_Report Finance" xfId="4185"/>
    <cellStyle name="_Table_Sheet1" xfId="4186"/>
    <cellStyle name="_TableHead" xfId="4187"/>
    <cellStyle name="_TableHead_Report Finance" xfId="4188"/>
    <cellStyle name="_TableHead_Sheet1" xfId="4189"/>
    <cellStyle name="_TableRowHead" xfId="4190"/>
    <cellStyle name="_Tables" xfId="4191"/>
    <cellStyle name="_Tables_lookup sheet" xfId="4192"/>
    <cellStyle name="_Tables_lookup sheet_Sheet1" xfId="4193"/>
    <cellStyle name="_TableSuperHead" xfId="4194"/>
    <cellStyle name="_Top 10 exposures per industry" xfId="4195"/>
    <cellStyle name="_Top 10 exposures per industry_(19) Loan Feb-11(Feb-11 figures)" xfId="4196"/>
    <cellStyle name="_Top 10 exposures per industry_(32) Mar-10 Breakdown of Credit" xfId="4197"/>
    <cellStyle name="_Top 10 exposures per industry_(32) Mar-10 Loan" xfId="4198"/>
    <cellStyle name="_Top 10 exposures per industry_(33) Apr-10 Breakdown of Credit" xfId="4199"/>
    <cellStyle name="_Top 10 exposures per industry_(33) Apr-10 Loan" xfId="4200"/>
    <cellStyle name="_Top 10 exposures per industry_Book15" xfId="4201"/>
    <cellStyle name="_Top 10 exposures per industry_Book16" xfId="4202"/>
    <cellStyle name="_Top 10 exposures per industry_Book17" xfId="4203"/>
    <cellStyle name="_Top 10 exposures per industry_Book19" xfId="4204"/>
    <cellStyle name="_Top 10 exposures per industry_Book20" xfId="4205"/>
    <cellStyle name="_Top 10 exposures per industry_Book8" xfId="4206"/>
    <cellStyle name="_Top 10 exposures per industry_Book9" xfId="4207"/>
    <cellStyle name="_Trade" xfId="4208"/>
    <cellStyle name="_Trade_Sheet1" xfId="4209"/>
    <cellStyle name="_Trades" xfId="4210"/>
    <cellStyle name="_TRIAL BALANCE - 31.03.08" xfId="4211"/>
    <cellStyle name="_TRIAL BALANCE - 31.03.08_Sheet1" xfId="4212"/>
    <cellStyle name="_TRS" xfId="4213"/>
    <cellStyle name="_TRS_Sheet1" xfId="4214"/>
    <cellStyle name="_Trustee details" xfId="4215"/>
    <cellStyle name="_Trustee details_Report Finance" xfId="4216"/>
    <cellStyle name="_Trustee details_Sheet1" xfId="4217"/>
    <cellStyle name="_TURKEYBALANCESHEET" xfId="4218"/>
    <cellStyle name="_TURKEYBALANCESHEET_Sheet1" xfId="4219"/>
    <cellStyle name="_T-XX Interdiv march final 2008" xfId="4220"/>
    <cellStyle name="_T-XX Interdiv march final 2008_Book1 (4)" xfId="4221"/>
    <cellStyle name="_Vector Output &amp; Default Timing" xfId="4222"/>
    <cellStyle name="_WatchlistBonds" xfId="4223"/>
    <cellStyle name="_WatchlistBonds_Sheet1" xfId="4224"/>
    <cellStyle name="_Workings - Pack 2008" xfId="4225"/>
    <cellStyle name="_Workings - Pack 2008_Sheet1" xfId="4226"/>
    <cellStyle name="_Xx" xfId="4227"/>
    <cellStyle name="_Xx_Sheet1" xfId="4228"/>
    <cellStyle name="_Xy" xfId="4229"/>
    <cellStyle name="_Xy_Sheet1" xfId="4230"/>
    <cellStyle name="_Ya" xfId="4231"/>
    <cellStyle name="_Ya_1" xfId="4232"/>
    <cellStyle name="_Ya_1_Sheet1" xfId="4233"/>
    <cellStyle name="_Ya_Sheet1" xfId="4234"/>
    <cellStyle name="_yc6 aug12" xfId="4235"/>
    <cellStyle name="_yc6 aug12_Sheet1" xfId="4236"/>
    <cellStyle name="_Yn" xfId="4237"/>
    <cellStyle name="_Yn_Sheet1" xfId="4238"/>
    <cellStyle name="_Z_FRONT" xfId="4239"/>
    <cellStyle name="_Z_FRONT_Sheet1" xfId="4240"/>
    <cellStyle name="_Zz" xfId="4241"/>
    <cellStyle name="_Zz_Sheet1" xfId="4242"/>
    <cellStyle name="£ BP" xfId="4243"/>
    <cellStyle name="¥ JY" xfId="4244"/>
    <cellStyle name="=C:\WINNT35\SYSTEM32\COMMAND.COM" xfId="4245"/>
    <cellStyle name="=C:\WINNT35\SYSTEM32\COMMAND.COM 2" xfId="4246"/>
    <cellStyle name="•W€_NewOriginal100" xfId="4247"/>
    <cellStyle name="20% - Accent1 2" xfId="4248"/>
    <cellStyle name="20% - Accent1 3" xfId="4249"/>
    <cellStyle name="20% - Accent2 2" xfId="4250"/>
    <cellStyle name="20% - Accent2 3" xfId="4251"/>
    <cellStyle name="20% - Accent3 2" xfId="4252"/>
    <cellStyle name="20% - Accent3 3" xfId="4253"/>
    <cellStyle name="20% - Accent4 2" xfId="4254"/>
    <cellStyle name="20% - Accent4 3" xfId="4255"/>
    <cellStyle name="20% - Accent5 2" xfId="4256"/>
    <cellStyle name="20% - Accent5 3" xfId="4257"/>
    <cellStyle name="20% - Accent6 2" xfId="4258"/>
    <cellStyle name="20% - Accent6 3" xfId="4259"/>
    <cellStyle name="32s" xfId="4260"/>
    <cellStyle name="40% - Accent1 2" xfId="4261"/>
    <cellStyle name="40% - Accent1 3" xfId="4262"/>
    <cellStyle name="40% - Accent2 2" xfId="4263"/>
    <cellStyle name="40% - Accent2 3" xfId="4264"/>
    <cellStyle name="40% - Accent3 2" xfId="4265"/>
    <cellStyle name="40% - Accent3 3" xfId="4266"/>
    <cellStyle name="40% - Accent4 2" xfId="4267"/>
    <cellStyle name="40% - Accent4 3" xfId="4268"/>
    <cellStyle name="40% - Accent5 2" xfId="4269"/>
    <cellStyle name="40% - Accent5 3" xfId="4270"/>
    <cellStyle name="40% - Accent6 2" xfId="4271"/>
    <cellStyle name="40% - Accent6 3" xfId="4272"/>
    <cellStyle name="60% - Accent1 2" xfId="4273"/>
    <cellStyle name="60% - Accent1 3" xfId="4274"/>
    <cellStyle name="60% - Accent2 2" xfId="4275"/>
    <cellStyle name="60% - Accent2 3" xfId="4276"/>
    <cellStyle name="60% - Accent3 2" xfId="4277"/>
    <cellStyle name="60% - Accent3 3" xfId="4278"/>
    <cellStyle name="60% - Accent4 2" xfId="4279"/>
    <cellStyle name="60% - Accent4 3" xfId="4280"/>
    <cellStyle name="60% - Accent5 2" xfId="4281"/>
    <cellStyle name="60% - Accent5 3" xfId="4282"/>
    <cellStyle name="60% - Accent6 2" xfId="4283"/>
    <cellStyle name="60% - Accent6 3" xfId="4284"/>
    <cellStyle name="Accent1 2" xfId="4285"/>
    <cellStyle name="Accent1 3" xfId="4286"/>
    <cellStyle name="Accent2 2" xfId="4287"/>
    <cellStyle name="Accent2 3" xfId="4288"/>
    <cellStyle name="Accent3 2" xfId="4289"/>
    <cellStyle name="Accent3 3" xfId="4290"/>
    <cellStyle name="Accent4 2" xfId="4291"/>
    <cellStyle name="Accent4 3" xfId="4292"/>
    <cellStyle name="Accent5 2" xfId="4293"/>
    <cellStyle name="Accent5 3" xfId="4294"/>
    <cellStyle name="Accent6 2" xfId="4295"/>
    <cellStyle name="Accent6 3" xfId="4296"/>
    <cellStyle name="adam" xfId="4297"/>
    <cellStyle name="Adjustable" xfId="4298"/>
    <cellStyle name="AFE" xfId="4299"/>
    <cellStyle name="AminPageHeading" xfId="4300"/>
    <cellStyle name="amount" xfId="4301"/>
    <cellStyle name="AskSide" xfId="4302"/>
    <cellStyle name="AttribBox" xfId="4303"/>
    <cellStyle name="Attribute" xfId="4304"/>
    <cellStyle name="AutoFormat Options" xfId="4305"/>
    <cellStyle name="Axis.EffectiveDate" xfId="4306"/>
    <cellStyle name="Axis.Seasoning" xfId="4307"/>
    <cellStyle name="Background" xfId="4308"/>
    <cellStyle name="Bad 2" xfId="4309"/>
    <cellStyle name="Bad 2 2" xfId="4310"/>
    <cellStyle name="Bad 3" xfId="4311"/>
    <cellStyle name="Bid Lables" xfId="4312"/>
    <cellStyle name="BidSide" xfId="4313"/>
    <cellStyle name="Big Money" xfId="4314"/>
    <cellStyle name="black" xfId="4315"/>
    <cellStyle name="BlankedZeros" xfId="4316"/>
    <cellStyle name="Blue" xfId="4317"/>
    <cellStyle name="Body" xfId="4318"/>
    <cellStyle name="Body text" xfId="4319"/>
    <cellStyle name="Bold" xfId="4320"/>
    <cellStyle name="Bold/Border" xfId="4321"/>
    <cellStyle name="Bold_Report Finance" xfId="4322"/>
    <cellStyle name="BoldLineDescription" xfId="4323"/>
    <cellStyle name="BoldUnderline" xfId="4324"/>
    <cellStyle name="Border" xfId="4325"/>
    <cellStyle name="Border Heavy" xfId="4326"/>
    <cellStyle name="Border Thin" xfId="4327"/>
    <cellStyle name="Border, Bottom" xfId="4328"/>
    <cellStyle name="Border, Left" xfId="4329"/>
    <cellStyle name="Border, Right" xfId="4330"/>
    <cellStyle name="Border, Top" xfId="4331"/>
    <cellStyle name="Border_(26) Oct-09 (AL)" xfId="4332"/>
    <cellStyle name="Bullet" xfId="4333"/>
    <cellStyle name="calc" xfId="4334"/>
    <cellStyle name="Calc Currency (0)" xfId="4335"/>
    <cellStyle name="Calc Currency (2)" xfId="4336"/>
    <cellStyle name="Calc Percent (0)" xfId="4337"/>
    <cellStyle name="Calc Percent (1)" xfId="4338"/>
    <cellStyle name="Calc Percent (2)" xfId="4339"/>
    <cellStyle name="Calc Units (0)" xfId="4340"/>
    <cellStyle name="Calc Units (1)" xfId="4341"/>
    <cellStyle name="Calc Units (2)" xfId="4342"/>
    <cellStyle name="Calculation 2" xfId="4343"/>
    <cellStyle name="Calculation 3" xfId="4344"/>
    <cellStyle name="CategoryHeading" xfId="4345"/>
    <cellStyle name="Check Cell 2" xfId="4346"/>
    <cellStyle name="Check Cell 3" xfId="4347"/>
    <cellStyle name="checkExposure" xfId="4348"/>
    <cellStyle name="Co. Names" xfId="4349"/>
    <cellStyle name="Comm? [0]_FOP1&amp;L_PLN0309_NewBrazil3007.xls Chart 2" xfId="4350"/>
    <cellStyle name="Comma  - Style1" xfId="4351"/>
    <cellStyle name="Comma  - Style2" xfId="4352"/>
    <cellStyle name="Comma  - Style3" xfId="4353"/>
    <cellStyle name="Comma  - Style4" xfId="4354"/>
    <cellStyle name="Comma  - Style5" xfId="4355"/>
    <cellStyle name="Comma  - Style6" xfId="4356"/>
    <cellStyle name="Comma  - Style7" xfId="4357"/>
    <cellStyle name="Comma  - Style8" xfId="4358"/>
    <cellStyle name="Comma [00]" xfId="4359"/>
    <cellStyle name="Comma 0" xfId="4360"/>
    <cellStyle name="Comma 10" xfId="4361"/>
    <cellStyle name="Comma 10 2" xfId="4362"/>
    <cellStyle name="Comma 10 3" xfId="4363"/>
    <cellStyle name="Comma 10 4" xfId="4364"/>
    <cellStyle name="Comma 100" xfId="4365"/>
    <cellStyle name="Comma 100 2" xfId="4366"/>
    <cellStyle name="Comma 100 3" xfId="4367"/>
    <cellStyle name="Comma 100 4" xfId="4368"/>
    <cellStyle name="Comma 100 4 2" xfId="4369"/>
    <cellStyle name="Comma 101" xfId="4370"/>
    <cellStyle name="Comma 101 2" xfId="4371"/>
    <cellStyle name="Comma 101 3" xfId="4372"/>
    <cellStyle name="Comma 101 4" xfId="4373"/>
    <cellStyle name="Comma 101 5" xfId="4374"/>
    <cellStyle name="Comma 101 5 2" xfId="4375"/>
    <cellStyle name="Comma 101 6" xfId="4376"/>
    <cellStyle name="Comma 101 6 2" xfId="4377"/>
    <cellStyle name="Comma 102" xfId="4378"/>
    <cellStyle name="Comma 102 2" xfId="4379"/>
    <cellStyle name="Comma 102 3" xfId="4380"/>
    <cellStyle name="Comma 102 3 2" xfId="4381"/>
    <cellStyle name="Comma 103" xfId="4382"/>
    <cellStyle name="Comma 103 2" xfId="4383"/>
    <cellStyle name="Comma 103 3" xfId="4384"/>
    <cellStyle name="Comma 103 3 2" xfId="4385"/>
    <cellStyle name="Comma 104" xfId="4386"/>
    <cellStyle name="Comma 104 2" xfId="4387"/>
    <cellStyle name="Comma 104 3" xfId="4388"/>
    <cellStyle name="Comma 104 3 2" xfId="4389"/>
    <cellStyle name="Comma 105" xfId="4390"/>
    <cellStyle name="Comma 105 2" xfId="4391"/>
    <cellStyle name="Comma 105 3" xfId="4392"/>
    <cellStyle name="Comma 105 3 2" xfId="4393"/>
    <cellStyle name="Comma 106" xfId="4394"/>
    <cellStyle name="Comma 106 2" xfId="4395"/>
    <cellStyle name="Comma 106 3" xfId="4396"/>
    <cellStyle name="Comma 106 3 2" xfId="4397"/>
    <cellStyle name="Comma 107" xfId="4398"/>
    <cellStyle name="Comma 107 2" xfId="4399"/>
    <cellStyle name="Comma 107 3" xfId="4400"/>
    <cellStyle name="Comma 107 3 2" xfId="4401"/>
    <cellStyle name="Comma 108" xfId="4402"/>
    <cellStyle name="Comma 108 2" xfId="4403"/>
    <cellStyle name="Comma 108 3" xfId="4404"/>
    <cellStyle name="Comma 108 3 2" xfId="4405"/>
    <cellStyle name="Comma 109" xfId="4406"/>
    <cellStyle name="Comma 109 2" xfId="4407"/>
    <cellStyle name="Comma 109 3" xfId="4408"/>
    <cellStyle name="Comma 109 3 2" xfId="4409"/>
    <cellStyle name="Comma 11" xfId="4410"/>
    <cellStyle name="Comma 11 2" xfId="4411"/>
    <cellStyle name="Comma 11 3" xfId="4412"/>
    <cellStyle name="Comma 11 4" xfId="4413"/>
    <cellStyle name="Comma 110" xfId="4414"/>
    <cellStyle name="Comma 110 2" xfId="4415"/>
    <cellStyle name="Comma 110 3" xfId="4416"/>
    <cellStyle name="Comma 110 3 2" xfId="4417"/>
    <cellStyle name="Comma 111" xfId="4418"/>
    <cellStyle name="Comma 111 2" xfId="4419"/>
    <cellStyle name="Comma 111 3" xfId="4420"/>
    <cellStyle name="Comma 111 3 2" xfId="4421"/>
    <cellStyle name="Comma 112" xfId="4422"/>
    <cellStyle name="Comma 112 2" xfId="4423"/>
    <cellStyle name="Comma 112 3" xfId="4424"/>
    <cellStyle name="Comma 112 3 2" xfId="4425"/>
    <cellStyle name="Comma 113" xfId="4426"/>
    <cellStyle name="Comma 113 2" xfId="4427"/>
    <cellStyle name="Comma 113 3" xfId="4428"/>
    <cellStyle name="Comma 113 3 2" xfId="4429"/>
    <cellStyle name="Comma 114" xfId="4430"/>
    <cellStyle name="Comma 114 2" xfId="4431"/>
    <cellStyle name="Comma 114 3" xfId="4432"/>
    <cellStyle name="Comma 114 3 2" xfId="4433"/>
    <cellStyle name="Comma 115" xfId="4434"/>
    <cellStyle name="Comma 115 2" xfId="4435"/>
    <cellStyle name="Comma 115 3" xfId="4436"/>
    <cellStyle name="Comma 115 3 2" xfId="4437"/>
    <cellStyle name="Comma 116" xfId="4438"/>
    <cellStyle name="Comma 116 2" xfId="4439"/>
    <cellStyle name="Comma 116 3" xfId="4440"/>
    <cellStyle name="Comma 116 3 2" xfId="4441"/>
    <cellStyle name="Comma 117" xfId="4442"/>
    <cellStyle name="Comma 117 2" xfId="4443"/>
    <cellStyle name="Comma 117 3" xfId="4444"/>
    <cellStyle name="Comma 117 3 2" xfId="4445"/>
    <cellStyle name="Comma 118" xfId="4446"/>
    <cellStyle name="Comma 118 2" xfId="4447"/>
    <cellStyle name="Comma 118 3" xfId="4448"/>
    <cellStyle name="Comma 118 3 2" xfId="4449"/>
    <cellStyle name="Comma 119" xfId="4450"/>
    <cellStyle name="Comma 119 2" xfId="4451"/>
    <cellStyle name="Comma 119 3" xfId="4452"/>
    <cellStyle name="Comma 119 3 2" xfId="4453"/>
    <cellStyle name="Comma 12" xfId="4454"/>
    <cellStyle name="Comma 12 2" xfId="4455"/>
    <cellStyle name="Comma 12 3" xfId="4456"/>
    <cellStyle name="Comma 120" xfId="4457"/>
    <cellStyle name="Comma 120 2" xfId="4458"/>
    <cellStyle name="Comma 120 3" xfId="4459"/>
    <cellStyle name="Comma 120 3 2" xfId="4460"/>
    <cellStyle name="Comma 121" xfId="4461"/>
    <cellStyle name="Comma 121 2" xfId="4462"/>
    <cellStyle name="Comma 121 3" xfId="4463"/>
    <cellStyle name="Comma 121 3 2" xfId="4464"/>
    <cellStyle name="Comma 122" xfId="4465"/>
    <cellStyle name="Comma 122 2" xfId="4466"/>
    <cellStyle name="Comma 122 3" xfId="4467"/>
    <cellStyle name="Comma 122 3 2" xfId="4468"/>
    <cellStyle name="Comma 123" xfId="4469"/>
    <cellStyle name="Comma 123 2" xfId="4470"/>
    <cellStyle name="Comma 123 3" xfId="4471"/>
    <cellStyle name="Comma 123 3 2" xfId="4472"/>
    <cellStyle name="Comma 124" xfId="4473"/>
    <cellStyle name="Comma 124 2" xfId="4474"/>
    <cellStyle name="Comma 124 3" xfId="4475"/>
    <cellStyle name="Comma 124 3 2" xfId="4476"/>
    <cellStyle name="Comma 125" xfId="4477"/>
    <cellStyle name="Comma 125 2" xfId="4478"/>
    <cellStyle name="Comma 125 3" xfId="4479"/>
    <cellStyle name="Comma 125 3 2" xfId="4480"/>
    <cellStyle name="Comma 126" xfId="4481"/>
    <cellStyle name="Comma 126 2" xfId="4482"/>
    <cellStyle name="Comma 126 3" xfId="4483"/>
    <cellStyle name="Comma 126 3 2" xfId="4484"/>
    <cellStyle name="Comma 127" xfId="4485"/>
    <cellStyle name="Comma 127 2" xfId="4486"/>
    <cellStyle name="Comma 127 3" xfId="4487"/>
    <cellStyle name="Comma 127 3 2" xfId="4488"/>
    <cellStyle name="Comma 128" xfId="4489"/>
    <cellStyle name="Comma 128 2" xfId="4490"/>
    <cellStyle name="Comma 128 3" xfId="4491"/>
    <cellStyle name="Comma 128 3 2" xfId="4492"/>
    <cellStyle name="Comma 129" xfId="4493"/>
    <cellStyle name="Comma 129 2" xfId="4494"/>
    <cellStyle name="Comma 129 3" xfId="4495"/>
    <cellStyle name="Comma 129 3 2" xfId="4496"/>
    <cellStyle name="Comma 13" xfId="4497"/>
    <cellStyle name="Comma 13 2" xfId="4498"/>
    <cellStyle name="Comma 13 3" xfId="4499"/>
    <cellStyle name="Comma 130" xfId="4500"/>
    <cellStyle name="Comma 130 2" xfId="4501"/>
    <cellStyle name="Comma 130 3" xfId="4502"/>
    <cellStyle name="Comma 130 3 2" xfId="4503"/>
    <cellStyle name="Comma 131" xfId="4504"/>
    <cellStyle name="Comma 131 2" xfId="4505"/>
    <cellStyle name="Comma 131 3" xfId="4506"/>
    <cellStyle name="Comma 131 3 2" xfId="4507"/>
    <cellStyle name="Comma 132" xfId="4508"/>
    <cellStyle name="Comma 132 2" xfId="4509"/>
    <cellStyle name="Comma 132 3" xfId="4510"/>
    <cellStyle name="Comma 132 3 2" xfId="4511"/>
    <cellStyle name="Comma 133" xfId="4512"/>
    <cellStyle name="Comma 133 2" xfId="4513"/>
    <cellStyle name="Comma 133 3" xfId="4514"/>
    <cellStyle name="Comma 133 3 2" xfId="4515"/>
    <cellStyle name="Comma 134" xfId="4516"/>
    <cellStyle name="Comma 134 2" xfId="4517"/>
    <cellStyle name="Comma 134 3" xfId="4518"/>
    <cellStyle name="Comma 134 3 2" xfId="4519"/>
    <cellStyle name="Comma 135" xfId="4520"/>
    <cellStyle name="Comma 135 2" xfId="4521"/>
    <cellStyle name="Comma 135 3" xfId="4522"/>
    <cellStyle name="Comma 135 3 2" xfId="4523"/>
    <cellStyle name="Comma 136" xfId="4524"/>
    <cellStyle name="Comma 136 2" xfId="4525"/>
    <cellStyle name="Comma 136 3" xfId="4526"/>
    <cellStyle name="Comma 136 3 2" xfId="4527"/>
    <cellStyle name="Comma 137" xfId="4528"/>
    <cellStyle name="Comma 137 2" xfId="4529"/>
    <cellStyle name="Comma 137 3" xfId="4530"/>
    <cellStyle name="Comma 137 3 2" xfId="4531"/>
    <cellStyle name="Comma 138" xfId="4532"/>
    <cellStyle name="Comma 138 2" xfId="4533"/>
    <cellStyle name="Comma 138 3" xfId="4534"/>
    <cellStyle name="Comma 138 3 2" xfId="4535"/>
    <cellStyle name="Comma 139" xfId="4536"/>
    <cellStyle name="Comma 139 2" xfId="4537"/>
    <cellStyle name="Comma 139 3" xfId="4538"/>
    <cellStyle name="Comma 139 3 2" xfId="4539"/>
    <cellStyle name="Comma 14" xfId="4540"/>
    <cellStyle name="Comma 14 2" xfId="4541"/>
    <cellStyle name="Comma 140" xfId="4542"/>
    <cellStyle name="Comma 140 2" xfId="4543"/>
    <cellStyle name="Comma 140 3" xfId="4544"/>
    <cellStyle name="Comma 140 3 2" xfId="4545"/>
    <cellStyle name="Comma 141" xfId="4546"/>
    <cellStyle name="Comma 141 2" xfId="4547"/>
    <cellStyle name="Comma 141 3" xfId="4548"/>
    <cellStyle name="Comma 141 3 2" xfId="4549"/>
    <cellStyle name="Comma 142" xfId="4550"/>
    <cellStyle name="Comma 142 2" xfId="4551"/>
    <cellStyle name="Comma 142 3" xfId="4552"/>
    <cellStyle name="Comma 142 3 2" xfId="4553"/>
    <cellStyle name="Comma 143" xfId="4554"/>
    <cellStyle name="Comma 143 2" xfId="4555"/>
    <cellStyle name="Comma 143 3" xfId="4556"/>
    <cellStyle name="Comma 143 3 2" xfId="4557"/>
    <cellStyle name="Comma 144" xfId="4558"/>
    <cellStyle name="Comma 144 2" xfId="4559"/>
    <cellStyle name="Comma 144 3" xfId="4560"/>
    <cellStyle name="Comma 144 3 2" xfId="4561"/>
    <cellStyle name="Comma 145" xfId="4562"/>
    <cellStyle name="Comma 145 2" xfId="4563"/>
    <cellStyle name="Comma 145 2 2" xfId="4564"/>
    <cellStyle name="Comma 146" xfId="4565"/>
    <cellStyle name="Comma 146 2" xfId="4566"/>
    <cellStyle name="Comma 146 2 2" xfId="4567"/>
    <cellStyle name="Comma 146 2 3" xfId="4568"/>
    <cellStyle name="Comma 146 3" xfId="4569"/>
    <cellStyle name="Comma 146 4" xfId="4570"/>
    <cellStyle name="Comma 147" xfId="4571"/>
    <cellStyle name="Comma 147 2" xfId="4572"/>
    <cellStyle name="Comma 148" xfId="4573"/>
    <cellStyle name="Comma 148 2" xfId="4574"/>
    <cellStyle name="Comma 149" xfId="4575"/>
    <cellStyle name="Comma 149 2" xfId="4576"/>
    <cellStyle name="Comma 15" xfId="4577"/>
    <cellStyle name="Comma 15 2" xfId="4578"/>
    <cellStyle name="Comma 15 3" xfId="4579"/>
    <cellStyle name="Comma 150" xfId="4580"/>
    <cellStyle name="Comma 150 2" xfId="4581"/>
    <cellStyle name="Comma 151" xfId="4582"/>
    <cellStyle name="Comma 151 2" xfId="4583"/>
    <cellStyle name="Comma 152" xfId="4584"/>
    <cellStyle name="Comma 152 2" xfId="4585"/>
    <cellStyle name="Comma 153" xfId="4586"/>
    <cellStyle name="Comma 153 2" xfId="4587"/>
    <cellStyle name="Comma 154" xfId="4588"/>
    <cellStyle name="Comma 154 2" xfId="4589"/>
    <cellStyle name="Comma 155" xfId="4590"/>
    <cellStyle name="Comma 155 2" xfId="4591"/>
    <cellStyle name="Comma 156" xfId="4592"/>
    <cellStyle name="Comma 156 2" xfId="4593"/>
    <cellStyle name="Comma 157" xfId="4594"/>
    <cellStyle name="Comma 157 2" xfId="4595"/>
    <cellStyle name="Comma 158" xfId="4596"/>
    <cellStyle name="Comma 158 2" xfId="4597"/>
    <cellStyle name="Comma 159" xfId="4598"/>
    <cellStyle name="Comma 159 2" xfId="4599"/>
    <cellStyle name="Comma 16" xfId="4600"/>
    <cellStyle name="Comma 16 2" xfId="4601"/>
    <cellStyle name="Comma 16 3" xfId="4602"/>
    <cellStyle name="Comma 160" xfId="4603"/>
    <cellStyle name="Comma 160 2" xfId="4604"/>
    <cellStyle name="Comma 161" xfId="4605"/>
    <cellStyle name="Comma 161 2" xfId="4606"/>
    <cellStyle name="Comma 162" xfId="4607"/>
    <cellStyle name="Comma 162 2" xfId="4608"/>
    <cellStyle name="Comma 163" xfId="4609"/>
    <cellStyle name="Comma 163 2" xfId="4610"/>
    <cellStyle name="Comma 164" xfId="4611"/>
    <cellStyle name="Comma 164 2" xfId="4612"/>
    <cellStyle name="Comma 165" xfId="4613"/>
    <cellStyle name="Comma 165 2" xfId="4614"/>
    <cellStyle name="Comma 166" xfId="4615"/>
    <cellStyle name="Comma 166 2" xfId="4616"/>
    <cellStyle name="Comma 167" xfId="4617"/>
    <cellStyle name="Comma 167 2" xfId="4618"/>
    <cellStyle name="Comma 168" xfId="4619"/>
    <cellStyle name="Comma 168 2" xfId="4620"/>
    <cellStyle name="Comma 169" xfId="4621"/>
    <cellStyle name="Comma 169 2" xfId="4622"/>
    <cellStyle name="Comma 17" xfId="4623"/>
    <cellStyle name="Comma 17 2" xfId="4624"/>
    <cellStyle name="Comma 17 2 2" xfId="4625"/>
    <cellStyle name="Comma 17 2 2 2" xfId="4626"/>
    <cellStyle name="Comma 17 2 3" xfId="4627"/>
    <cellStyle name="Comma 17 3" xfId="4628"/>
    <cellStyle name="Comma 170" xfId="4629"/>
    <cellStyle name="Comma 170 2" xfId="4630"/>
    <cellStyle name="Comma 171" xfId="4631"/>
    <cellStyle name="Comma 171 2" xfId="4632"/>
    <cellStyle name="Comma 172" xfId="4633"/>
    <cellStyle name="Comma 172 2" xfId="4634"/>
    <cellStyle name="Comma 173" xfId="4635"/>
    <cellStyle name="Comma 173 2" xfId="4636"/>
    <cellStyle name="Comma 174" xfId="4637"/>
    <cellStyle name="Comma 174 2" xfId="4638"/>
    <cellStyle name="Comma 175" xfId="4639"/>
    <cellStyle name="Comma 175 2" xfId="4640"/>
    <cellStyle name="Comma 176" xfId="4641"/>
    <cellStyle name="Comma 176 2" xfId="4642"/>
    <cellStyle name="Comma 177" xfId="4643"/>
    <cellStyle name="Comma 177 2" xfId="4644"/>
    <cellStyle name="Comma 178" xfId="4645"/>
    <cellStyle name="Comma 178 2" xfId="4646"/>
    <cellStyle name="Comma 179" xfId="4647"/>
    <cellStyle name="Comma 179 2" xfId="4648"/>
    <cellStyle name="Comma 18" xfId="4649"/>
    <cellStyle name="Comma 18 2" xfId="4650"/>
    <cellStyle name="Comma 18 3" xfId="4651"/>
    <cellStyle name="Comma 180" xfId="4652"/>
    <cellStyle name="Comma 180 2" xfId="4653"/>
    <cellStyle name="Comma 181" xfId="4654"/>
    <cellStyle name="Comma 181 2" xfId="4655"/>
    <cellStyle name="Comma 182" xfId="4656"/>
    <cellStyle name="Comma 182 2" xfId="4657"/>
    <cellStyle name="Comma 183" xfId="4658"/>
    <cellStyle name="Comma 183 2" xfId="4659"/>
    <cellStyle name="Comma 184" xfId="4660"/>
    <cellStyle name="Comma 185" xfId="4661"/>
    <cellStyle name="Comma 186" xfId="4662"/>
    <cellStyle name="Comma 187" xfId="4663"/>
    <cellStyle name="Comma 188" xfId="4664"/>
    <cellStyle name="Comma 189" xfId="4665"/>
    <cellStyle name="Comma 19" xfId="4666"/>
    <cellStyle name="Comma 19 2" xfId="4667"/>
    <cellStyle name="Comma 19 3" xfId="4668"/>
    <cellStyle name="Comma 19 4" xfId="4669"/>
    <cellStyle name="Comma 190" xfId="4670"/>
    <cellStyle name="Comma 191" xfId="4671"/>
    <cellStyle name="Comma 192" xfId="4672"/>
    <cellStyle name="Comma 193" xfId="4673"/>
    <cellStyle name="Comma 194" xfId="4674"/>
    <cellStyle name="Comma 195" xfId="4675"/>
    <cellStyle name="Comma 195 2" xfId="4676"/>
    <cellStyle name="Comma 195 3" xfId="4677"/>
    <cellStyle name="Comma 195 4" xfId="4678"/>
    <cellStyle name="Comma 195 4 2" xfId="4679"/>
    <cellStyle name="Comma 196" xfId="4680"/>
    <cellStyle name="Comma 196 2" xfId="4681"/>
    <cellStyle name="Comma 196 3" xfId="4682"/>
    <cellStyle name="Comma 196 3 2" xfId="4683"/>
    <cellStyle name="Comma 197" xfId="4684"/>
    <cellStyle name="Comma 198" xfId="4685"/>
    <cellStyle name="Comma 199" xfId="4686"/>
    <cellStyle name="Comma 2" xfId="4687"/>
    <cellStyle name="Comma 2 10" xfId="4688"/>
    <cellStyle name="Comma 2 19" xfId="4689"/>
    <cellStyle name="Comma 2 2" xfId="4690"/>
    <cellStyle name="Comma 2 2 2" xfId="4691"/>
    <cellStyle name="Comma 2 2 2 2" xfId="4692"/>
    <cellStyle name="Comma 2 2 2 3" xfId="4693"/>
    <cellStyle name="Comma 2 2 3" xfId="4694"/>
    <cellStyle name="Comma 2 3" xfId="4695"/>
    <cellStyle name="Comma 2 3 2" xfId="4696"/>
    <cellStyle name="Comma 2 3 3" xfId="4697"/>
    <cellStyle name="Comma 2 3 4" xfId="4698"/>
    <cellStyle name="Comma 2 3 5" xfId="4699"/>
    <cellStyle name="Comma 2 4" xfId="4700"/>
    <cellStyle name="Comma 2 4 2" xfId="4701"/>
    <cellStyle name="Comma 2 4 3" xfId="4702"/>
    <cellStyle name="Comma 2 4 4" xfId="4703"/>
    <cellStyle name="Comma 2 5" xfId="4704"/>
    <cellStyle name="Comma 2 5 2" xfId="4705"/>
    <cellStyle name="Comma 2 5 3" xfId="4706"/>
    <cellStyle name="Comma 2 6" xfId="4707"/>
    <cellStyle name="Comma 2 6 2" xfId="4708"/>
    <cellStyle name="Comma 2 6 3" xfId="4709"/>
    <cellStyle name="Comma 2 7" xfId="4710"/>
    <cellStyle name="Comma 2 7 2" xfId="4711"/>
    <cellStyle name="Comma 2 7 3" xfId="4712"/>
    <cellStyle name="Comma 2 8" xfId="4713"/>
    <cellStyle name="Comma 2 9" xfId="4714"/>
    <cellStyle name="Comma 2 9 2" xfId="4715"/>
    <cellStyle name="Comma 2_GTO recharge" xfId="4716"/>
    <cellStyle name="Comma 20" xfId="4717"/>
    <cellStyle name="Comma 20 2" xfId="4718"/>
    <cellStyle name="Comma 20 3" xfId="4719"/>
    <cellStyle name="Comma 200" xfId="4720"/>
    <cellStyle name="Comma 201" xfId="4721"/>
    <cellStyle name="Comma 202" xfId="4722"/>
    <cellStyle name="Comma 203" xfId="4723"/>
    <cellStyle name="Comma 204" xfId="4724"/>
    <cellStyle name="Comma 204 2" xfId="4725"/>
    <cellStyle name="Comma 204 3" xfId="4726"/>
    <cellStyle name="Comma 204 3 2" xfId="4727"/>
    <cellStyle name="Comma 205" xfId="4728"/>
    <cellStyle name="Comma 205 2" xfId="4729"/>
    <cellStyle name="Comma 205 3" xfId="4730"/>
    <cellStyle name="Comma 206" xfId="4731"/>
    <cellStyle name="Comma 206 2" xfId="4732"/>
    <cellStyle name="Comma 207" xfId="4733"/>
    <cellStyle name="Comma 207 2" xfId="4734"/>
    <cellStyle name="Comma 208" xfId="4735"/>
    <cellStyle name="Comma 208 2" xfId="4736"/>
    <cellStyle name="Comma 209" xfId="4737"/>
    <cellStyle name="Comma 209 2" xfId="4738"/>
    <cellStyle name="Comma 21" xfId="4739"/>
    <cellStyle name="Comma 21 2" xfId="4740"/>
    <cellStyle name="Comma 21 3" xfId="4741"/>
    <cellStyle name="Comma 210" xfId="4742"/>
    <cellStyle name="Comma 210 2" xfId="4743"/>
    <cellStyle name="Comma 211" xfId="4744"/>
    <cellStyle name="Comma 211 2" xfId="4745"/>
    <cellStyle name="Comma 212" xfId="4746"/>
    <cellStyle name="Comma 212 2" xfId="4747"/>
    <cellStyle name="Comma 213" xfId="4748"/>
    <cellStyle name="Comma 213 2" xfId="4749"/>
    <cellStyle name="Comma 214" xfId="4750"/>
    <cellStyle name="Comma 214 2" xfId="4751"/>
    <cellStyle name="Comma 215" xfId="4752"/>
    <cellStyle name="Comma 215 2" xfId="4753"/>
    <cellStyle name="Comma 216" xfId="4754"/>
    <cellStyle name="Comma 217" xfId="4755"/>
    <cellStyle name="Comma 218" xfId="4756"/>
    <cellStyle name="Comma 219" xfId="4757"/>
    <cellStyle name="Comma 22" xfId="4758"/>
    <cellStyle name="Comma 22 2" xfId="4759"/>
    <cellStyle name="Comma 22 3" xfId="4760"/>
    <cellStyle name="Comma 220" xfId="4761"/>
    <cellStyle name="Comma 221" xfId="4762"/>
    <cellStyle name="Comma 222" xfId="4763"/>
    <cellStyle name="Comma 223" xfId="4764"/>
    <cellStyle name="Comma 224" xfId="4765"/>
    <cellStyle name="Comma 225" xfId="4766"/>
    <cellStyle name="Comma 226" xfId="4767"/>
    <cellStyle name="Comma 227" xfId="4768"/>
    <cellStyle name="Comma 228" xfId="4769"/>
    <cellStyle name="Comma 229" xfId="4770"/>
    <cellStyle name="Comma 23" xfId="4771"/>
    <cellStyle name="Comma 23 2" xfId="4772"/>
    <cellStyle name="Comma 23 3" xfId="4773"/>
    <cellStyle name="Comma 230" xfId="4774"/>
    <cellStyle name="Comma 231" xfId="4775"/>
    <cellStyle name="Comma 232" xfId="4776"/>
    <cellStyle name="Comma 233" xfId="4777"/>
    <cellStyle name="Comma 234" xfId="4778"/>
    <cellStyle name="Comma 235" xfId="4779"/>
    <cellStyle name="Comma 236" xfId="4780"/>
    <cellStyle name="Comma 237" xfId="4781"/>
    <cellStyle name="Comma 237 2" xfId="4782"/>
    <cellStyle name="Comma 238" xfId="4783"/>
    <cellStyle name="Comma 239" xfId="4784"/>
    <cellStyle name="Comma 24" xfId="4785"/>
    <cellStyle name="Comma 24 2" xfId="4786"/>
    <cellStyle name="Comma 24 3" xfId="4787"/>
    <cellStyle name="Comma 240" xfId="4788"/>
    <cellStyle name="Comma 241" xfId="4789"/>
    <cellStyle name="Comma 242" xfId="4790"/>
    <cellStyle name="Comma 243" xfId="4791"/>
    <cellStyle name="Comma 244" xfId="4792"/>
    <cellStyle name="Comma 245" xfId="4793"/>
    <cellStyle name="Comma 246" xfId="4794"/>
    <cellStyle name="Comma 247" xfId="4795"/>
    <cellStyle name="Comma 248" xfId="4796"/>
    <cellStyle name="Comma 249" xfId="4797"/>
    <cellStyle name="Comma 25" xfId="4798"/>
    <cellStyle name="Comma 25 2" xfId="4799"/>
    <cellStyle name="Comma 25 3" xfId="4800"/>
    <cellStyle name="Comma 250" xfId="4801"/>
    <cellStyle name="Comma 251" xfId="4802"/>
    <cellStyle name="Comma 252" xfId="4803"/>
    <cellStyle name="Comma 253" xfId="4804"/>
    <cellStyle name="Comma 254" xfId="4805"/>
    <cellStyle name="Comma 255" xfId="4806"/>
    <cellStyle name="Comma 256" xfId="4807"/>
    <cellStyle name="Comma 257" xfId="4808"/>
    <cellStyle name="Comma 258" xfId="4809"/>
    <cellStyle name="Comma 259" xfId="4810"/>
    <cellStyle name="Comma 26" xfId="4811"/>
    <cellStyle name="Comma 26 2" xfId="4812"/>
    <cellStyle name="Comma 26 3" xfId="4813"/>
    <cellStyle name="Comma 260" xfId="4814"/>
    <cellStyle name="Comma 261" xfId="4815"/>
    <cellStyle name="Comma 262" xfId="4816"/>
    <cellStyle name="Comma 263" xfId="4817"/>
    <cellStyle name="Comma 264" xfId="4818"/>
    <cellStyle name="Comma 265" xfId="4819"/>
    <cellStyle name="Comma 266" xfId="4820"/>
    <cellStyle name="Comma 267" xfId="4821"/>
    <cellStyle name="Comma 268" xfId="4822"/>
    <cellStyle name="Comma 269" xfId="4823"/>
    <cellStyle name="Comma 27" xfId="4824"/>
    <cellStyle name="Comma 27 2" xfId="4825"/>
    <cellStyle name="Comma 27 3" xfId="4826"/>
    <cellStyle name="Comma 270" xfId="4827"/>
    <cellStyle name="Comma 271" xfId="4828"/>
    <cellStyle name="Comma 272" xfId="4829"/>
    <cellStyle name="Comma 273" xfId="4830"/>
    <cellStyle name="Comma 274" xfId="4831"/>
    <cellStyle name="Comma 275" xfId="4832"/>
    <cellStyle name="Comma 276" xfId="4833"/>
    <cellStyle name="Comma 277" xfId="4834"/>
    <cellStyle name="Comma 278" xfId="4835"/>
    <cellStyle name="Comma 279" xfId="4836"/>
    <cellStyle name="Comma 28" xfId="4837"/>
    <cellStyle name="Comma 28 2" xfId="4838"/>
    <cellStyle name="Comma 28 3" xfId="4839"/>
    <cellStyle name="Comma 280" xfId="4840"/>
    <cellStyle name="Comma 281" xfId="4841"/>
    <cellStyle name="Comma 282" xfId="4842"/>
    <cellStyle name="Comma 283" xfId="4843"/>
    <cellStyle name="Comma 29" xfId="4844"/>
    <cellStyle name="Comma 29 2" xfId="4845"/>
    <cellStyle name="Comma 29 3" xfId="4846"/>
    <cellStyle name="Comma 3" xfId="4847"/>
    <cellStyle name="Comma 3 10" xfId="4848"/>
    <cellStyle name="Comma 3 11" xfId="4849"/>
    <cellStyle name="Comma 3 12" xfId="4850"/>
    <cellStyle name="Comma 3 12 2" xfId="4851"/>
    <cellStyle name="Comma 3 2" xfId="4852"/>
    <cellStyle name="Comma 3 2 2" xfId="4853"/>
    <cellStyle name="Comma 3 2 2 2" xfId="4854"/>
    <cellStyle name="Comma 3 2 3" xfId="4855"/>
    <cellStyle name="Comma 3 3" xfId="4856"/>
    <cellStyle name="Comma 3 3 2" xfId="4857"/>
    <cellStyle name="Comma 3 3 2 2" xfId="4858"/>
    <cellStyle name="Comma 3 3 2 3" xfId="4859"/>
    <cellStyle name="Comma 3 3 3" xfId="4860"/>
    <cellStyle name="Comma 3 3 4" xfId="4861"/>
    <cellStyle name="Comma 3 4" xfId="4862"/>
    <cellStyle name="Comma 3 4 2" xfId="4863"/>
    <cellStyle name="Comma 3 4 3" xfId="4864"/>
    <cellStyle name="Comma 3 5" xfId="4865"/>
    <cellStyle name="Comma 3 6" xfId="4866"/>
    <cellStyle name="Comma 3 7" xfId="4867"/>
    <cellStyle name="Comma 3 8" xfId="4868"/>
    <cellStyle name="Comma 3 9" xfId="4869"/>
    <cellStyle name="Comma 30" xfId="4870"/>
    <cellStyle name="Comma 30 2" xfId="4871"/>
    <cellStyle name="Comma 30 3" xfId="4872"/>
    <cellStyle name="Comma 31" xfId="4873"/>
    <cellStyle name="Comma 31 2" xfId="4874"/>
    <cellStyle name="Comma 31 3" xfId="4875"/>
    <cellStyle name="Comma 32" xfId="4876"/>
    <cellStyle name="Comma 32 2" xfId="4877"/>
    <cellStyle name="Comma 32 3" xfId="4878"/>
    <cellStyle name="Comma 33" xfId="4879"/>
    <cellStyle name="Comma 33 2" xfId="4880"/>
    <cellStyle name="Comma 33 3" xfId="4881"/>
    <cellStyle name="Comma 34" xfId="4882"/>
    <cellStyle name="Comma 34 2" xfId="4883"/>
    <cellStyle name="Comma 34 3" xfId="4884"/>
    <cellStyle name="Comma 35" xfId="4885"/>
    <cellStyle name="Comma 35 2" xfId="4886"/>
    <cellStyle name="Comma 35 3" xfId="4887"/>
    <cellStyle name="Comma 36" xfId="4888"/>
    <cellStyle name="Comma 36 2" xfId="4889"/>
    <cellStyle name="Comma 36 3" xfId="4890"/>
    <cellStyle name="Comma 37" xfId="4891"/>
    <cellStyle name="Comma 37 2" xfId="4892"/>
    <cellStyle name="Comma 37 3" xfId="4893"/>
    <cellStyle name="Comma 38" xfId="4894"/>
    <cellStyle name="Comma 38 2" xfId="4895"/>
    <cellStyle name="Comma 38 3" xfId="4896"/>
    <cellStyle name="Comma 39" xfId="4897"/>
    <cellStyle name="Comma 39 2" xfId="4898"/>
    <cellStyle name="Comma 39 3" xfId="4899"/>
    <cellStyle name="Comma 4" xfId="4900"/>
    <cellStyle name="Comma 4 2" xfId="4901"/>
    <cellStyle name="Comma 4 2 2" xfId="4902"/>
    <cellStyle name="Comma 4 2 2 2" xfId="4903"/>
    <cellStyle name="Comma 4 2 2 3" xfId="4904"/>
    <cellStyle name="Comma 4 2 3" xfId="4905"/>
    <cellStyle name="Comma 4 2_20SDM" xfId="4906"/>
    <cellStyle name="Comma 4 3" xfId="4907"/>
    <cellStyle name="Comma 4 3 2" xfId="4908"/>
    <cellStyle name="Comma 4 4" xfId="4909"/>
    <cellStyle name="Comma 4 4 2" xfId="4910"/>
    <cellStyle name="Comma 4 4 3" xfId="4911"/>
    <cellStyle name="Comma 4 5" xfId="4912"/>
    <cellStyle name="Comma 4_20SDM" xfId="4913"/>
    <cellStyle name="Comma 40" xfId="4914"/>
    <cellStyle name="Comma 40 2" xfId="4915"/>
    <cellStyle name="Comma 40 3" xfId="4916"/>
    <cellStyle name="Comma 41" xfId="4917"/>
    <cellStyle name="Comma 41 2" xfId="4918"/>
    <cellStyle name="Comma 41 3" xfId="4919"/>
    <cellStyle name="Comma 41 4" xfId="4920"/>
    <cellStyle name="Comma 42" xfId="4921"/>
    <cellStyle name="Comma 42 2" xfId="4922"/>
    <cellStyle name="Comma 42 3" xfId="4923"/>
    <cellStyle name="Comma 42 4" xfId="4924"/>
    <cellStyle name="Comma 43" xfId="4925"/>
    <cellStyle name="Comma 43 2" xfId="4926"/>
    <cellStyle name="Comma 44" xfId="4927"/>
    <cellStyle name="Comma 44 2" xfId="4928"/>
    <cellStyle name="Comma 45" xfId="4929"/>
    <cellStyle name="Comma 45 2" xfId="4930"/>
    <cellStyle name="Comma 46" xfId="4931"/>
    <cellStyle name="Comma 46 2" xfId="4932"/>
    <cellStyle name="Comma 47" xfId="4933"/>
    <cellStyle name="Comma 47 2" xfId="4934"/>
    <cellStyle name="Comma 48" xfId="4935"/>
    <cellStyle name="Comma 48 2" xfId="4936"/>
    <cellStyle name="Comma 48 3" xfId="4937"/>
    <cellStyle name="Comma 48 4" xfId="4938"/>
    <cellStyle name="Comma 48 5" xfId="4939"/>
    <cellStyle name="Comma 49" xfId="4940"/>
    <cellStyle name="Comma 49 2" xfId="4941"/>
    <cellStyle name="Comma 49 3" xfId="4942"/>
    <cellStyle name="Comma 49_20SDM" xfId="4943"/>
    <cellStyle name="Comma 5" xfId="4944"/>
    <cellStyle name="Comma 5 10" xfId="4945"/>
    <cellStyle name="Comma 5 10 2" xfId="4946"/>
    <cellStyle name="Comma 5 11" xfId="4947"/>
    <cellStyle name="Comma 5 12" xfId="4948"/>
    <cellStyle name="Comma 5 12 2" xfId="4949"/>
    <cellStyle name="Comma 5 13" xfId="4950"/>
    <cellStyle name="Comma 5 2" xfId="4951"/>
    <cellStyle name="Comma 5 2 2" xfId="4952"/>
    <cellStyle name="Comma 5 2 2 2" xfId="4953"/>
    <cellStyle name="Comma 5 2 2 3" xfId="4954"/>
    <cellStyle name="Comma 5 2 3" xfId="4955"/>
    <cellStyle name="Comma 5 2 4" xfId="4956"/>
    <cellStyle name="Comma 5 3" xfId="4957"/>
    <cellStyle name="Comma 5 3 2" xfId="4958"/>
    <cellStyle name="Comma 5 3 3" xfId="4959"/>
    <cellStyle name="Comma 5 3 4" xfId="4960"/>
    <cellStyle name="Comma 5 4" xfId="4961"/>
    <cellStyle name="Comma 5 4 2" xfId="4962"/>
    <cellStyle name="Comma 5 4 3" xfId="4963"/>
    <cellStyle name="Comma 5 4 4" xfId="4964"/>
    <cellStyle name="Comma 5 5" xfId="4965"/>
    <cellStyle name="Comma 5 5 2" xfId="4966"/>
    <cellStyle name="Comma 5 6" xfId="4967"/>
    <cellStyle name="Comma 5 6 2" xfId="4968"/>
    <cellStyle name="Comma 5 7" xfId="4969"/>
    <cellStyle name="Comma 5 7 2" xfId="4970"/>
    <cellStyle name="Comma 5 8" xfId="4971"/>
    <cellStyle name="Comma 5 8 2" xfId="4972"/>
    <cellStyle name="Comma 5 9" xfId="4973"/>
    <cellStyle name="Comma 5 9 2" xfId="4974"/>
    <cellStyle name="Comma 5_20SDM" xfId="4975"/>
    <cellStyle name="Comma 50" xfId="4976"/>
    <cellStyle name="Comma 50 2" xfId="4977"/>
    <cellStyle name="Comma 50 3" xfId="4978"/>
    <cellStyle name="Comma 50_20SDM" xfId="4979"/>
    <cellStyle name="Comma 51" xfId="4980"/>
    <cellStyle name="Comma 51 2" xfId="4981"/>
    <cellStyle name="Comma 51 3" xfId="4982"/>
    <cellStyle name="Comma 51 4" xfId="4983"/>
    <cellStyle name="Comma 51_20SDM" xfId="4984"/>
    <cellStyle name="Comma 52" xfId="4985"/>
    <cellStyle name="Comma 52 2" xfId="4986"/>
    <cellStyle name="Comma 52 3" xfId="4987"/>
    <cellStyle name="Comma 52 4" xfId="4988"/>
    <cellStyle name="Comma 52_20SDM" xfId="4989"/>
    <cellStyle name="Comma 53" xfId="4990"/>
    <cellStyle name="Comma 53 2" xfId="4991"/>
    <cellStyle name="Comma 53 3" xfId="4992"/>
    <cellStyle name="Comma 53 4" xfId="4993"/>
    <cellStyle name="Comma 53_20SDM" xfId="4994"/>
    <cellStyle name="Comma 54" xfId="4995"/>
    <cellStyle name="Comma 54 2" xfId="4996"/>
    <cellStyle name="Comma 54 3" xfId="4997"/>
    <cellStyle name="Comma 54 4" xfId="4998"/>
    <cellStyle name="Comma 54_20SDM" xfId="4999"/>
    <cellStyle name="Comma 55" xfId="5000"/>
    <cellStyle name="Comma 55 2" xfId="5001"/>
    <cellStyle name="Comma 55 3" xfId="5002"/>
    <cellStyle name="Comma 55 4" xfId="5003"/>
    <cellStyle name="Comma 55_20SDM" xfId="5004"/>
    <cellStyle name="Comma 56" xfId="5005"/>
    <cellStyle name="Comma 56 2" xfId="5006"/>
    <cellStyle name="Comma 56 3" xfId="5007"/>
    <cellStyle name="Comma 56 4" xfId="5008"/>
    <cellStyle name="Comma 56_20SDM" xfId="5009"/>
    <cellStyle name="Comma 57" xfId="5010"/>
    <cellStyle name="Comma 57 2" xfId="5011"/>
    <cellStyle name="Comma 57 3" xfId="5012"/>
    <cellStyle name="Comma 57_20SDM" xfId="5013"/>
    <cellStyle name="Comma 58" xfId="5014"/>
    <cellStyle name="Comma 58 2" xfId="5015"/>
    <cellStyle name="Comma 58 3" xfId="5016"/>
    <cellStyle name="Comma 59" xfId="5017"/>
    <cellStyle name="Comma 59 2" xfId="5018"/>
    <cellStyle name="Comma 6" xfId="5019"/>
    <cellStyle name="Comma 6 2" xfId="5020"/>
    <cellStyle name="Comma 6 3" xfId="5021"/>
    <cellStyle name="Comma 6 3 2" xfId="5022"/>
    <cellStyle name="Comma 6 3 3" xfId="5023"/>
    <cellStyle name="Comma 6 3 4" xfId="5024"/>
    <cellStyle name="Comma 6 4" xfId="5025"/>
    <cellStyle name="Comma 6 5" xfId="5026"/>
    <cellStyle name="Comma 60" xfId="5027"/>
    <cellStyle name="Comma 60 2" xfId="5028"/>
    <cellStyle name="Comma 61" xfId="5029"/>
    <cellStyle name="Comma 61 2" xfId="5030"/>
    <cellStyle name="Comma 62" xfId="5031"/>
    <cellStyle name="Comma 62 2" xfId="5032"/>
    <cellStyle name="Comma 63" xfId="5033"/>
    <cellStyle name="Comma 63 2" xfId="5034"/>
    <cellStyle name="Comma 64" xfId="5035"/>
    <cellStyle name="Comma 64 2" xfId="5036"/>
    <cellStyle name="Comma 65" xfId="5037"/>
    <cellStyle name="Comma 65 2" xfId="5038"/>
    <cellStyle name="Comma 66" xfId="5039"/>
    <cellStyle name="Comma 66 2" xfId="5040"/>
    <cellStyle name="Comma 67" xfId="5041"/>
    <cellStyle name="Comma 67 2" xfId="5042"/>
    <cellStyle name="Comma 68" xfId="5043"/>
    <cellStyle name="Comma 68 2" xfId="5044"/>
    <cellStyle name="Comma 69" xfId="5045"/>
    <cellStyle name="Comma 69 2" xfId="5046"/>
    <cellStyle name="Comma 7" xfId="5047"/>
    <cellStyle name="Comma 7 2" xfId="5048"/>
    <cellStyle name="Comma 7 2 2" xfId="5049"/>
    <cellStyle name="Comma 7 2 3" xfId="5050"/>
    <cellStyle name="Comma 7 3" xfId="5051"/>
    <cellStyle name="Comma 70" xfId="5052"/>
    <cellStyle name="Comma 70 2" xfId="5053"/>
    <cellStyle name="Comma 71" xfId="5054"/>
    <cellStyle name="Comma 71 2" xfId="5055"/>
    <cellStyle name="Comma 72" xfId="5056"/>
    <cellStyle name="Comma 72 2" xfId="5057"/>
    <cellStyle name="Comma 73" xfId="5058"/>
    <cellStyle name="Comma 73 2" xfId="5059"/>
    <cellStyle name="Comma 74" xfId="5060"/>
    <cellStyle name="Comma 74 2" xfId="5061"/>
    <cellStyle name="Comma 75" xfId="5062"/>
    <cellStyle name="Comma 75 2" xfId="5063"/>
    <cellStyle name="Comma 76" xfId="5064"/>
    <cellStyle name="Comma 76 2" xfId="5065"/>
    <cellStyle name="Comma 77" xfId="5066"/>
    <cellStyle name="Comma 77 2" xfId="5067"/>
    <cellStyle name="Comma 78" xfId="5068"/>
    <cellStyle name="Comma 78 2" xfId="5069"/>
    <cellStyle name="Comma 79" xfId="5070"/>
    <cellStyle name="Comma 79 2" xfId="5071"/>
    <cellStyle name="Comma 8" xfId="5072"/>
    <cellStyle name="Comma 8 2" xfId="5073"/>
    <cellStyle name="Comma 8 2 2" xfId="5074"/>
    <cellStyle name="Comma 8 2 3" xfId="5075"/>
    <cellStyle name="Comma 8 3" xfId="5076"/>
    <cellStyle name="Comma 80" xfId="5077"/>
    <cellStyle name="Comma 80 2" xfId="5078"/>
    <cellStyle name="Comma 81" xfId="5079"/>
    <cellStyle name="Comma 81 2" xfId="5080"/>
    <cellStyle name="Comma 82" xfId="5081"/>
    <cellStyle name="Comma 82 2" xfId="5082"/>
    <cellStyle name="Comma 83" xfId="5083"/>
    <cellStyle name="Comma 83 2" xfId="5084"/>
    <cellStyle name="Comma 84" xfId="5085"/>
    <cellStyle name="Comma 84 2" xfId="5086"/>
    <cellStyle name="Comma 85" xfId="5087"/>
    <cellStyle name="Comma 85 2" xfId="5088"/>
    <cellStyle name="Comma 86" xfId="5089"/>
    <cellStyle name="Comma 86 2" xfId="5090"/>
    <cellStyle name="Comma 87" xfId="5091"/>
    <cellStyle name="Comma 87 2" xfId="5092"/>
    <cellStyle name="Comma 88" xfId="5093"/>
    <cellStyle name="Comma 88 2" xfId="5094"/>
    <cellStyle name="Comma 89" xfId="5095"/>
    <cellStyle name="Comma 89 2" xfId="5096"/>
    <cellStyle name="Comma 9" xfId="5097"/>
    <cellStyle name="Comma 9 2" xfId="5098"/>
    <cellStyle name="Comma 9 2 2" xfId="5099"/>
    <cellStyle name="Comma 9 2 2 2" xfId="5100"/>
    <cellStyle name="Comma 9 2 3" xfId="5101"/>
    <cellStyle name="Comma 9 2 4" xfId="5102"/>
    <cellStyle name="Comma 9 3" xfId="5103"/>
    <cellStyle name="Comma 9 3 2" xfId="5104"/>
    <cellStyle name="Comma 9 3 3" xfId="5105"/>
    <cellStyle name="Comma 9 3 3 2" xfId="5106"/>
    <cellStyle name="Comma 9 4" xfId="5107"/>
    <cellStyle name="Comma 90" xfId="5108"/>
    <cellStyle name="Comma 90 2" xfId="5109"/>
    <cellStyle name="Comma 91" xfId="5110"/>
    <cellStyle name="Comma 91 2" xfId="5111"/>
    <cellStyle name="Comma 92" xfId="5112"/>
    <cellStyle name="Comma 92 2" xfId="5113"/>
    <cellStyle name="Comma 93" xfId="5114"/>
    <cellStyle name="Comma 93 2" xfId="5115"/>
    <cellStyle name="Comma 94" xfId="5116"/>
    <cellStyle name="Comma 94 2" xfId="5117"/>
    <cellStyle name="Comma 95" xfId="5118"/>
    <cellStyle name="Comma 95 2" xfId="5119"/>
    <cellStyle name="Comma 96" xfId="5120"/>
    <cellStyle name="Comma 96 2" xfId="5121"/>
    <cellStyle name="Comma 97" xfId="5122"/>
    <cellStyle name="Comma 97 2" xfId="5123"/>
    <cellStyle name="Comma 98" xfId="5124"/>
    <cellStyle name="Comma 98 2" xfId="5125"/>
    <cellStyle name="Comma 98 3" xfId="5126"/>
    <cellStyle name="Comma 98 4" xfId="5127"/>
    <cellStyle name="Comma 98 4 2" xfId="5128"/>
    <cellStyle name="Comma 99" xfId="5129"/>
    <cellStyle name="Comma 99 2" xfId="5130"/>
    <cellStyle name="Comma 99 3" xfId="5131"/>
    <cellStyle name="Comma 99 4" xfId="5132"/>
    <cellStyle name="Comma 99 5" xfId="5133"/>
    <cellStyle name="Comma 99 5 2" xfId="5134"/>
    <cellStyle name="Comma0" xfId="5135"/>
    <cellStyle name="Comma0 - Modelo1" xfId="5136"/>
    <cellStyle name="Comma0 - Style1" xfId="5137"/>
    <cellStyle name="Comma0_(26) Oct-09 (AL)" xfId="5138"/>
    <cellStyle name="Comma1 - Modelo2" xfId="5139"/>
    <cellStyle name="Comma1 - Style1" xfId="5140"/>
    <cellStyle name="Comma1 - Style2" xfId="5141"/>
    <cellStyle name="comment" xfId="5142"/>
    <cellStyle name="comment2" xfId="5143"/>
    <cellStyle name="Commg [0]_FOP1&amp;L_PLN0309_NewBrazil3007.xls Chart 2" xfId="5144"/>
    <cellStyle name="Commɡ [0]_FOP1&amp;L_PLN0309_NewBrazil3007.xls Chart 2" xfId="5145"/>
    <cellStyle name="CompanyName" xfId="5146"/>
    <cellStyle name="ContentsHyperlink" xfId="5147"/>
    <cellStyle name="Contract" xfId="5148"/>
    <cellStyle name="Convergence" xfId="5149"/>
    <cellStyle name="Copied" xfId="5150"/>
    <cellStyle name="Crosspull" xfId="5151"/>
    <cellStyle name="Curren - Style2" xfId="5152"/>
    <cellStyle name="Currency [£]" xfId="5153"/>
    <cellStyle name="Currency [00]" xfId="5154"/>
    <cellStyle name="Currency [2]" xfId="5155"/>
    <cellStyle name="Currency 0" xfId="5156"/>
    <cellStyle name="Currency 2" xfId="5157"/>
    <cellStyle name="Currency 2 2" xfId="5158"/>
    <cellStyle name="Currency 2 3" xfId="5159"/>
    <cellStyle name="Currency 2 4" xfId="5160"/>
    <cellStyle name="Currency 3" xfId="5161"/>
    <cellStyle name="Currency 4" xfId="5162"/>
    <cellStyle name="Currency 4 2" xfId="5163"/>
    <cellStyle name="Currency 5" xfId="5164"/>
    <cellStyle name="Currency 5 2" xfId="5165"/>
    <cellStyle name="Currency 6" xfId="5166"/>
    <cellStyle name="Currency 6 2" xfId="5167"/>
    <cellStyle name="Currency 6 3" xfId="5168"/>
    <cellStyle name="Currency 6 3 2" xfId="5169"/>
    <cellStyle name="Currency 7" xfId="5170"/>
    <cellStyle name="Currency 7 2" xfId="5171"/>
    <cellStyle name="Currency 7 3" xfId="5172"/>
    <cellStyle name="Currency 7 3 2" xfId="5173"/>
    <cellStyle name="Currency0" xfId="5174"/>
    <cellStyle name="Dash" xfId="5175"/>
    <cellStyle name="Data" xfId="5176"/>
    <cellStyle name="Data.LongPercent" xfId="5177"/>
    <cellStyle name="Data.NumPercent" xfId="5178"/>
    <cellStyle name="Data.NumShortPercent" xfId="5179"/>
    <cellStyle name="data_entry" xfId="5180"/>
    <cellStyle name="Data1" xfId="5181"/>
    <cellStyle name="Data2" xfId="5182"/>
    <cellStyle name="Data3" xfId="5183"/>
    <cellStyle name="Data4" xfId="5184"/>
    <cellStyle name="dataentry" xfId="5185"/>
    <cellStyle name="dataentry4" xfId="5186"/>
    <cellStyle name="Date" xfId="5187"/>
    <cellStyle name="Date - Style3" xfId="5188"/>
    <cellStyle name="Date Aligned" xfId="5189"/>
    <cellStyle name="Date Short" xfId="5190"/>
    <cellStyle name="Date_(26) Oct-09 (AL)" xfId="5191"/>
    <cellStyle name="Date1" xfId="5192"/>
    <cellStyle name="DateFormat" xfId="5193"/>
    <cellStyle name="DELTA" xfId="5194"/>
    <cellStyle name="Dezimal [0]_Country" xfId="5195"/>
    <cellStyle name="Dezimal_Country" xfId="5196"/>
    <cellStyle name="Dia" xfId="5197"/>
    <cellStyle name="Dollar" xfId="5198"/>
    <cellStyle name="Dotted Line" xfId="5199"/>
    <cellStyle name="DS 0" xfId="5200"/>
    <cellStyle name="DS 4" xfId="5201"/>
    <cellStyle name="E&amp;Y House" xfId="5202"/>
    <cellStyle name="Encabez1" xfId="5203"/>
    <cellStyle name="Encabez2" xfId="5204"/>
    <cellStyle name="Enter Currency (0)" xfId="5205"/>
    <cellStyle name="Enter Currency (2)" xfId="5206"/>
    <cellStyle name="Enter Units (0)" xfId="5207"/>
    <cellStyle name="Enter Units (1)" xfId="5208"/>
    <cellStyle name="Enter Units (2)" xfId="5209"/>
    <cellStyle name="Entered" xfId="5210"/>
    <cellStyle name="Error Detection" xfId="5211"/>
    <cellStyle name="Euro" xfId="5212"/>
    <cellStyle name="Euro 2" xfId="5213"/>
    <cellStyle name="excrate" xfId="5214"/>
    <cellStyle name="Explanatory Text 2" xfId="5215"/>
    <cellStyle name="EY House" xfId="5216"/>
    <cellStyle name="F2" xfId="5217"/>
    <cellStyle name="F3" xfId="5218"/>
    <cellStyle name="F4" xfId="5219"/>
    <cellStyle name="F5" xfId="5220"/>
    <cellStyle name="F6" xfId="5221"/>
    <cellStyle name="F7" xfId="5222"/>
    <cellStyle name="F8" xfId="5223"/>
    <cellStyle name="fcsCurrency" xfId="5224"/>
    <cellStyle name="fcsDate" xfId="5225"/>
    <cellStyle name="fcsStandard" xfId="5226"/>
    <cellStyle name="Feed" xfId="5227"/>
    <cellStyle name="Fijo" xfId="5228"/>
    <cellStyle name="Financiero" xfId="5229"/>
    <cellStyle name="first line" xfId="5230"/>
    <cellStyle name="FirstNumbers" xfId="5231"/>
    <cellStyle name="Fixed" xfId="5232"/>
    <cellStyle name="Footnote" xfId="5233"/>
    <cellStyle name="-Footnote_&amp;_Source" xfId="5234"/>
    <cellStyle name="Footnote_AnalysisTemplate" xfId="5235"/>
    <cellStyle name="Foreground_tcslctpk" xfId="5236"/>
    <cellStyle name="FullTime" xfId="5237"/>
    <cellStyle name="FullTimeBrief" xfId="5238"/>
    <cellStyle name="FX Rate" xfId="5239"/>
    <cellStyle name="Gallons" xfId="5240"/>
    <cellStyle name="General" xfId="5241"/>
    <cellStyle name="Gentia To Excel" xfId="5242"/>
    <cellStyle name="Good 2" xfId="5243"/>
    <cellStyle name="Good 2 2" xfId="5244"/>
    <cellStyle name="Good 3" xfId="5245"/>
    <cellStyle name="Good Group" xfId="5246"/>
    <cellStyle name="Grey" xfId="5247"/>
    <cellStyle name="GreybarHeader" xfId="5248"/>
    <cellStyle name="greyed" xfId="5249"/>
    <cellStyle name="GroupTitles" xfId="5250"/>
    <cellStyle name="gunz" xfId="5251"/>
    <cellStyle name="handle" xfId="5252"/>
    <cellStyle name="Hard Percent" xfId="5253"/>
    <cellStyle name="Header" xfId="5254"/>
    <cellStyle name="Header Total" xfId="5255"/>
    <cellStyle name="header_CollateralSummary (2)" xfId="5256"/>
    <cellStyle name="Header1" xfId="5257"/>
    <cellStyle name="Header2" xfId="5258"/>
    <cellStyle name="Header3" xfId="5259"/>
    <cellStyle name="Header4" xfId="5260"/>
    <cellStyle name="Heading" xfId="5261"/>
    <cellStyle name="Heading 1 2" xfId="5262"/>
    <cellStyle name="Heading 2 2" xfId="5263"/>
    <cellStyle name="Heading 3 2" xfId="5264"/>
    <cellStyle name="Heading 4 2" xfId="5265"/>
    <cellStyle name="hidden" xfId="5266"/>
    <cellStyle name="highlightExposure" xfId="5267"/>
    <cellStyle name="highlightPD" xfId="5268"/>
    <cellStyle name="highlightText" xfId="5269"/>
    <cellStyle name="hotlinks" xfId="5270"/>
    <cellStyle name="Hyperlink 2" xfId="5271"/>
    <cellStyle name="HyperlinkIndex" xfId="5272"/>
    <cellStyle name="Input [yellow]" xfId="5273"/>
    <cellStyle name="Input 2" xfId="5274"/>
    <cellStyle name="Input 3" xfId="5275"/>
    <cellStyle name="inputExposure" xfId="5276"/>
    <cellStyle name="Integer" xfId="5277"/>
    <cellStyle name="ItalicHeader" xfId="5278"/>
    <cellStyle name="Item" xfId="5279"/>
    <cellStyle name="Komma [0]_Fees &amp; Expenses" xfId="5280"/>
    <cellStyle name="Komma_Fees &amp; Expenses" xfId="5281"/>
    <cellStyle name="KPMG Heading 1" xfId="5282"/>
    <cellStyle name="KPMG Heading 2" xfId="5283"/>
    <cellStyle name="KPMG Heading 3" xfId="5284"/>
    <cellStyle name="KPMG Heading 4" xfId="5285"/>
    <cellStyle name="KPMG Normal" xfId="5286"/>
    <cellStyle name="KPMG Normal Text" xfId="5287"/>
    <cellStyle name="label" xfId="5288"/>
    <cellStyle name="Labels 8p Bold" xfId="5289"/>
    <cellStyle name="Labels 8p Bold 2" xfId="5290"/>
    <cellStyle name="last line" xfId="5291"/>
    <cellStyle name="Lien hypertexte_LPTD format" xfId="5292"/>
    <cellStyle name="LineNum w/ Border" xfId="5293"/>
    <cellStyle name="LineNumbers" xfId="5294"/>
    <cellStyle name="LineNumbersFirstColumn" xfId="5295"/>
    <cellStyle name="Link Currency (0)" xfId="5296"/>
    <cellStyle name="Link Currency (2)" xfId="5297"/>
    <cellStyle name="Link Units (0)" xfId="5298"/>
    <cellStyle name="Link Units (1)" xfId="5299"/>
    <cellStyle name="Link Units (2)" xfId="5300"/>
    <cellStyle name="Linked Cell 2" xfId="5301"/>
    <cellStyle name="Locked" xfId="5302"/>
    <cellStyle name="Lookup" xfId="5303"/>
    <cellStyle name="MajorHeading" xfId="5304"/>
    <cellStyle name="Map Labels" xfId="5305"/>
    <cellStyle name="Map Legend" xfId="5306"/>
    <cellStyle name="Map Title" xfId="5307"/>
    <cellStyle name="McForm" xfId="5308"/>
    <cellStyle name="McFormBody" xfId="5309"/>
    <cellStyle name="MCNewReport" xfId="5310"/>
    <cellStyle name="MCReport" xfId="5311"/>
    <cellStyle name="Menu" xfId="5312"/>
    <cellStyle name="Middle" xfId="5313"/>
    <cellStyle name="Migliaia (0)_LINEA GLOBALE" xfId="5314"/>
    <cellStyle name="Migliaia_LINEA GLOBALE" xfId="5315"/>
    <cellStyle name="Millares [0]_10 AVERIAS MASIVAS + ANT" xfId="5316"/>
    <cellStyle name="Millares_10 AVERIAS MASIVAS + ANT" xfId="5317"/>
    <cellStyle name="Milliers [0]_3A_NumeratorReport_Option1_040611" xfId="5318"/>
    <cellStyle name="Milliers_3A_NumeratorReport_Option1_040611" xfId="5319"/>
    <cellStyle name="mir" xfId="5320"/>
    <cellStyle name="mm/dd/yy" xfId="5321"/>
    <cellStyle name="MMBTU's" xfId="5322"/>
    <cellStyle name="Modifiable" xfId="5323"/>
    <cellStyle name="Moneda [0]_10 AVERIAS MASIVAS + ANT" xfId="5324"/>
    <cellStyle name="Moneda_10 AVERIAS MASIVAS + ANT" xfId="5325"/>
    <cellStyle name="Monétaire [0]_3A_NumeratorReport_Option1_040611" xfId="5326"/>
    <cellStyle name="Monétaire_3A_NumeratorReport_Option1_040611" xfId="5327"/>
    <cellStyle name="Monetario" xfId="5328"/>
    <cellStyle name="Money" xfId="5329"/>
    <cellStyle name="Multiple" xfId="5330"/>
    <cellStyle name="NACC" xfId="5331"/>
    <cellStyle name="Negative" xfId="5332"/>
    <cellStyle name="Neutral 2" xfId="5333"/>
    <cellStyle name="Neutral 2 2" xfId="5334"/>
    <cellStyle name="Neutral 3" xfId="5335"/>
    <cellStyle name="NEW" xfId="5336"/>
    <cellStyle name="no dec" xfId="5337"/>
    <cellStyle name="NoChange" xfId="5338"/>
    <cellStyle name="Non Zero" xfId="5339"/>
    <cellStyle name="Non_$_PL" xfId="5340"/>
    <cellStyle name="NonPrint_copyright" xfId="5341"/>
    <cellStyle name="Normal" xfId="0" builtinId="0"/>
    <cellStyle name="Normal - Style1" xfId="5342"/>
    <cellStyle name="Normal - Style1 2" xfId="5343"/>
    <cellStyle name="Normal - Style1 3" xfId="5344"/>
    <cellStyle name="Normal - Style2" xfId="5345"/>
    <cellStyle name="Normal 10" xfId="5346"/>
    <cellStyle name="Normal 10 10" xfId="5347"/>
    <cellStyle name="Normal 10 10 2" xfId="5348"/>
    <cellStyle name="Normal 10 11" xfId="5349"/>
    <cellStyle name="Normal 10 2" xfId="5350"/>
    <cellStyle name="Normal 10 3" xfId="5351"/>
    <cellStyle name="Normal 10 4" xfId="5352"/>
    <cellStyle name="Normal 10 5" xfId="5353"/>
    <cellStyle name="Normal 10 6" xfId="5354"/>
    <cellStyle name="Normal 10 7" xfId="5355"/>
    <cellStyle name="Normal 10 8" xfId="5356"/>
    <cellStyle name="Normal 10 9" xfId="5357"/>
    <cellStyle name="Normal 100" xfId="5358"/>
    <cellStyle name="Normal 101" xfId="5359"/>
    <cellStyle name="Normal 102" xfId="5360"/>
    <cellStyle name="Normal 103" xfId="5361"/>
    <cellStyle name="Normal 104" xfId="5362"/>
    <cellStyle name="Normal 105" xfId="5363"/>
    <cellStyle name="Normal 106" xfId="5364"/>
    <cellStyle name="Normal 107" xfId="5365"/>
    <cellStyle name="Normal 108" xfId="5366"/>
    <cellStyle name="Normal 109" xfId="5367"/>
    <cellStyle name="Normal 11" xfId="5368"/>
    <cellStyle name="Normal 11 2" xfId="5369"/>
    <cellStyle name="Normal 11 2 2" xfId="5370"/>
    <cellStyle name="Normal 11 2_(19) Loan Feb-11(Feb-11 figures)" xfId="5371"/>
    <cellStyle name="Normal 11 3" xfId="5372"/>
    <cellStyle name="Normal 11 3 2" xfId="5373"/>
    <cellStyle name="Normal 11 3_(19) Loan Feb-11(Feb-11 figures)" xfId="5374"/>
    <cellStyle name="Normal 11 4" xfId="5375"/>
    <cellStyle name="Normal 11 4 2" xfId="5376"/>
    <cellStyle name="Normal 11 4_(19) Loan Feb-11(Feb-11 figures)" xfId="5377"/>
    <cellStyle name="Normal 11 5" xfId="5378"/>
    <cellStyle name="Normal 11 5 2" xfId="5379"/>
    <cellStyle name="Normal 11 5_(19) Loan Feb-11(Feb-11 figures)" xfId="5380"/>
    <cellStyle name="Normal 11 6" xfId="5381"/>
    <cellStyle name="Normal 11 6 2" xfId="5382"/>
    <cellStyle name="Normal 11 6_(19) Loan Feb-11(Feb-11 figures)" xfId="5383"/>
    <cellStyle name="Normal 11 7" xfId="5384"/>
    <cellStyle name="Normal 110" xfId="5385"/>
    <cellStyle name="Normal 111" xfId="5386"/>
    <cellStyle name="Normal 112" xfId="5387"/>
    <cellStyle name="Normal 113" xfId="5388"/>
    <cellStyle name="Normal 114" xfId="5389"/>
    <cellStyle name="Normal 115" xfId="5390"/>
    <cellStyle name="Normal 116" xfId="5391"/>
    <cellStyle name="Normal 117" xfId="5392"/>
    <cellStyle name="Normal 118" xfId="5393"/>
    <cellStyle name="Normal 119" xfId="5394"/>
    <cellStyle name="Normal 12" xfId="5395"/>
    <cellStyle name="Normal 120" xfId="5396"/>
    <cellStyle name="Normal 121" xfId="5397"/>
    <cellStyle name="Normal 122" xfId="5398"/>
    <cellStyle name="Normal 123" xfId="5399"/>
    <cellStyle name="Normal 124" xfId="5400"/>
    <cellStyle name="Normal 125" xfId="5401"/>
    <cellStyle name="Normal 126" xfId="5402"/>
    <cellStyle name="Normal 127" xfId="5403"/>
    <cellStyle name="Normal 128" xfId="5404"/>
    <cellStyle name="Normal 129" xfId="5405"/>
    <cellStyle name="Normal 13" xfId="5406"/>
    <cellStyle name="Normal 13 10" xfId="5407"/>
    <cellStyle name="Normal 13 10 2" xfId="5408"/>
    <cellStyle name="Normal 13 10 2 2" xfId="5409"/>
    <cellStyle name="Normal 13 10 3" xfId="5410"/>
    <cellStyle name="Normal 13 2" xfId="5411"/>
    <cellStyle name="Normal 13 2 2" xfId="5412"/>
    <cellStyle name="Normal 13 2 2 2" xfId="5413"/>
    <cellStyle name="Normal 13 2 3" xfId="5414"/>
    <cellStyle name="Normal 13 3" xfId="5415"/>
    <cellStyle name="Normal 13 3 2" xfId="5416"/>
    <cellStyle name="Normal 13 3 2 2" xfId="5417"/>
    <cellStyle name="Normal 13 3 3" xfId="5418"/>
    <cellStyle name="Normal 13 4" xfId="5419"/>
    <cellStyle name="Normal 13 4 2" xfId="5420"/>
    <cellStyle name="Normal 13 4 2 2" xfId="5421"/>
    <cellStyle name="Normal 13 4 3" xfId="5422"/>
    <cellStyle name="Normal 13 5" xfId="5423"/>
    <cellStyle name="Normal 13 5 2" xfId="5424"/>
    <cellStyle name="Normal 13 5 2 2" xfId="5425"/>
    <cellStyle name="Normal 13 5 3" xfId="5426"/>
    <cellStyle name="Normal 13 6" xfId="5427"/>
    <cellStyle name="Normal 13 6 2" xfId="5428"/>
    <cellStyle name="Normal 13 6 2 2" xfId="5429"/>
    <cellStyle name="Normal 13 6 3" xfId="5430"/>
    <cellStyle name="Normal 13 7" xfId="5431"/>
    <cellStyle name="Normal 13 7 2" xfId="5432"/>
    <cellStyle name="Normal 13 7 2 2" xfId="5433"/>
    <cellStyle name="Normal 13 7 3" xfId="5434"/>
    <cellStyle name="Normal 13 8" xfId="5435"/>
    <cellStyle name="Normal 13 8 2" xfId="5436"/>
    <cellStyle name="Normal 13 8 2 2" xfId="5437"/>
    <cellStyle name="Normal 13 8 3" xfId="5438"/>
    <cellStyle name="Normal 13 9" xfId="5439"/>
    <cellStyle name="Normal 13 9 2" xfId="5440"/>
    <cellStyle name="Normal 13 9 2 2" xfId="5441"/>
    <cellStyle name="Normal 13 9 3" xfId="5442"/>
    <cellStyle name="Normal 130" xfId="5443"/>
    <cellStyle name="Normal 131" xfId="5444"/>
    <cellStyle name="Normal 132" xfId="5445"/>
    <cellStyle name="Normal 133" xfId="5446"/>
    <cellStyle name="Normal 134" xfId="5447"/>
    <cellStyle name="Normal 135" xfId="5448"/>
    <cellStyle name="Normal 136" xfId="5449"/>
    <cellStyle name="Normal 137" xfId="5450"/>
    <cellStyle name="Normal 138" xfId="5451"/>
    <cellStyle name="Normal 139" xfId="5452"/>
    <cellStyle name="Normal 14" xfId="5453"/>
    <cellStyle name="Normal 140" xfId="5454"/>
    <cellStyle name="Normal 141" xfId="5455"/>
    <cellStyle name="Normal 142" xfId="5456"/>
    <cellStyle name="Normal 143" xfId="5457"/>
    <cellStyle name="Normal 144" xfId="5458"/>
    <cellStyle name="Normal 15" xfId="5459"/>
    <cellStyle name="Normal 16" xfId="5460"/>
    <cellStyle name="Normal 17" xfId="5461"/>
    <cellStyle name="Normal 18" xfId="5462"/>
    <cellStyle name="Normal 19" xfId="5463"/>
    <cellStyle name="Normal 2" xfId="2"/>
    <cellStyle name="Normal 2 10" xfId="5464"/>
    <cellStyle name="Normal 2 11" xfId="5465"/>
    <cellStyle name="Normal 2 12" xfId="5466"/>
    <cellStyle name="Normal 2 13" xfId="5467"/>
    <cellStyle name="Normal 2 13 2" xfId="5468"/>
    <cellStyle name="Normal 2 14" xfId="5469"/>
    <cellStyle name="Normal 2 15" xfId="5470"/>
    <cellStyle name="Normal 2 16" xfId="5471"/>
    <cellStyle name="Normal 2 17" xfId="5472"/>
    <cellStyle name="Normal 2 19" xfId="5473"/>
    <cellStyle name="Normal 2 2" xfId="5474"/>
    <cellStyle name="Normal 2 2 10" xfId="5475"/>
    <cellStyle name="Normal 2 2 2" xfId="5476"/>
    <cellStyle name="Normal 2 2 2 2" xfId="5477"/>
    <cellStyle name="Normal 2 2 2 2 2" xfId="5478"/>
    <cellStyle name="Normal 2 2 2 2_(19) Loan Feb-11(Feb-11 figures)" xfId="5479"/>
    <cellStyle name="Normal 2 2 2 3" xfId="5480"/>
    <cellStyle name="Normal 2 2 2 4" xfId="5481"/>
    <cellStyle name="Normal 2 2 2_(19) Loan Feb-11(Feb-11 figures)" xfId="5482"/>
    <cellStyle name="Normal 2 2 3" xfId="5483"/>
    <cellStyle name="Normal 2 2 3 2" xfId="5484"/>
    <cellStyle name="Normal 2 2 3 2 2" xfId="5485"/>
    <cellStyle name="Normal 2 2 3 2 2 2" xfId="5486"/>
    <cellStyle name="Normal 2 2 3 2 3" xfId="5487"/>
    <cellStyle name="Normal 2 2 4" xfId="5488"/>
    <cellStyle name="Normal 2 2 5" xfId="5489"/>
    <cellStyle name="Normal 2 2 6" xfId="5490"/>
    <cellStyle name="Normal 2 2 7" xfId="5491"/>
    <cellStyle name="Normal 2 2 8" xfId="5492"/>
    <cellStyle name="Normal 2 2 9" xfId="5493"/>
    <cellStyle name="Normal 2 2_(19) Loan Feb-11(Feb-11 figures)" xfId="5494"/>
    <cellStyle name="Normal 2 3" xfId="5495"/>
    <cellStyle name="Normal 2 3 2" xfId="5496"/>
    <cellStyle name="Normal 2 3 3" xfId="5497"/>
    <cellStyle name="Normal 2 3 4" xfId="5498"/>
    <cellStyle name="Normal 2 4" xfId="5499"/>
    <cellStyle name="Normal 2 4 2" xfId="5500"/>
    <cellStyle name="Normal 2 4_(19) Loan Feb-11(Feb-11 figures)" xfId="5501"/>
    <cellStyle name="Normal 2 5" xfId="5502"/>
    <cellStyle name="Normal 2 5 2" xfId="5503"/>
    <cellStyle name="Normal 2 5 3" xfId="5504"/>
    <cellStyle name="Normal 2 5 4" xfId="5505"/>
    <cellStyle name="Normal 2 5_(19) Loan Feb-11(Feb-11 figures)" xfId="5506"/>
    <cellStyle name="Normal 2 6" xfId="5507"/>
    <cellStyle name="Normal 2 6 2" xfId="5508"/>
    <cellStyle name="Normal 2 6_(19) Loan Feb-11(Feb-11 figures)" xfId="5509"/>
    <cellStyle name="Normal 2 7" xfId="5510"/>
    <cellStyle name="Normal 2 7 2" xfId="5511"/>
    <cellStyle name="Normal 2 7_(19) Loan Feb-11(Feb-11 figures)" xfId="5512"/>
    <cellStyle name="Normal 2 8" xfId="5513"/>
    <cellStyle name="Normal 2 9" xfId="5514"/>
    <cellStyle name="Normal 2_(19) Loan Feb-11(Feb-11 figures)" xfId="5515"/>
    <cellStyle name="Normal 20" xfId="5516"/>
    <cellStyle name="Normal 21" xfId="5517"/>
    <cellStyle name="Normal 22" xfId="5518"/>
    <cellStyle name="Normal 23" xfId="5519"/>
    <cellStyle name="Normal 23 2" xfId="5520"/>
    <cellStyle name="Normal 23 2 2" xfId="5521"/>
    <cellStyle name="Normal 23 2 2 2" xfId="5522"/>
    <cellStyle name="Normal 23 2 3" xfId="5523"/>
    <cellStyle name="Normal 23 3" xfId="5524"/>
    <cellStyle name="Normal 23 4" xfId="5525"/>
    <cellStyle name="Normal 23 4 2" xfId="5526"/>
    <cellStyle name="Normal 23 5" xfId="5527"/>
    <cellStyle name="Normal 24" xfId="5528"/>
    <cellStyle name="Normal 24 2" xfId="5529"/>
    <cellStyle name="Normal 24 3" xfId="5530"/>
    <cellStyle name="Normal 24 3 2" xfId="5531"/>
    <cellStyle name="Normal 24 4" xfId="5532"/>
    <cellStyle name="Normal 25" xfId="5533"/>
    <cellStyle name="Normal 26" xfId="5534"/>
    <cellStyle name="Normal 27" xfId="5535"/>
    <cellStyle name="Normal 28" xfId="5536"/>
    <cellStyle name="Normal 29" xfId="5537"/>
    <cellStyle name="Normal 3" xfId="5538"/>
    <cellStyle name="Normal 3 10" xfId="5539"/>
    <cellStyle name="Normal 3 11" xfId="5540"/>
    <cellStyle name="Normal 3 12" xfId="5541"/>
    <cellStyle name="Normal 3 12 2" xfId="5542"/>
    <cellStyle name="Normal 3 13" xfId="5543"/>
    <cellStyle name="Normal 3 2" xfId="5544"/>
    <cellStyle name="Normal 3 2 2" xfId="5545"/>
    <cellStyle name="Normal 3 2 3" xfId="5546"/>
    <cellStyle name="Normal 3 3" xfId="5547"/>
    <cellStyle name="Normal 3 3 2" xfId="5548"/>
    <cellStyle name="Normal 3 4" xfId="5549"/>
    <cellStyle name="Normal 3 4 2" xfId="5550"/>
    <cellStyle name="Normal 3 5" xfId="5551"/>
    <cellStyle name="Normal 3 5 2" xfId="5552"/>
    <cellStyle name="Normal 3 6" xfId="5553"/>
    <cellStyle name="Normal 3 6 2" xfId="5554"/>
    <cellStyle name="Normal 3 7" xfId="5555"/>
    <cellStyle name="Normal 3 7 2" xfId="5556"/>
    <cellStyle name="Normal 3 8" xfId="5557"/>
    <cellStyle name="Normal 3 8 2" xfId="5558"/>
    <cellStyle name="Normal 3 9" xfId="5559"/>
    <cellStyle name="Normal 3 9 2" xfId="5560"/>
    <cellStyle name="Normal 3_20SDM" xfId="5561"/>
    <cellStyle name="Normal 30" xfId="5562"/>
    <cellStyle name="Normal 30 2" xfId="5563"/>
    <cellStyle name="Normal 31" xfId="5564"/>
    <cellStyle name="Normal 32" xfId="5565"/>
    <cellStyle name="Normal 33" xfId="5566"/>
    <cellStyle name="Normal 33 2" xfId="5567"/>
    <cellStyle name="Normal 33 2 2" xfId="5568"/>
    <cellStyle name="Normal 33 2 2 2" xfId="5569"/>
    <cellStyle name="Normal 33 2 3" xfId="5570"/>
    <cellStyle name="Normal 34" xfId="5571"/>
    <cellStyle name="Normal 35" xfId="5572"/>
    <cellStyle name="Normal 36" xfId="5573"/>
    <cellStyle name="Normal 37" xfId="5574"/>
    <cellStyle name="Normal 38" xfId="5575"/>
    <cellStyle name="Normal 39" xfId="5576"/>
    <cellStyle name="Normal 4" xfId="5577"/>
    <cellStyle name="Normal 4 10" xfId="5578"/>
    <cellStyle name="Normal 4 10 2" xfId="5579"/>
    <cellStyle name="Normal 4 10 2 2" xfId="5580"/>
    <cellStyle name="Normal 4 10 3" xfId="5581"/>
    <cellStyle name="Normal 4 11" xfId="5582"/>
    <cellStyle name="Normal 4 12" xfId="5583"/>
    <cellStyle name="Normal 4 12 2" xfId="5584"/>
    <cellStyle name="Normal 4 13" xfId="5585"/>
    <cellStyle name="Normal 4 14" xfId="5586"/>
    <cellStyle name="Normal 4 2" xfId="5587"/>
    <cellStyle name="Normal 4 2 2" xfId="5588"/>
    <cellStyle name="Normal 4 2 3" xfId="5589"/>
    <cellStyle name="Normal 4 3" xfId="5590"/>
    <cellStyle name="Normal 4 3 2" xfId="5591"/>
    <cellStyle name="Normal 4 3 3" xfId="5592"/>
    <cellStyle name="Normal 4 3 4" xfId="5593"/>
    <cellStyle name="Normal 4 4" xfId="5594"/>
    <cellStyle name="Normal 4 5" xfId="5595"/>
    <cellStyle name="Normal 4 6" xfId="5596"/>
    <cellStyle name="Normal 4 7" xfId="5597"/>
    <cellStyle name="Normal 4 8" xfId="5598"/>
    <cellStyle name="Normal 4 9" xfId="5599"/>
    <cellStyle name="Normal 40" xfId="5600"/>
    <cellStyle name="Normal 40 2" xfId="5601"/>
    <cellStyle name="Normal 41" xfId="5602"/>
    <cellStyle name="Normal 41 2" xfId="5603"/>
    <cellStyle name="Normal 42" xfId="5604"/>
    <cellStyle name="Normal 43" xfId="5605"/>
    <cellStyle name="Normal 44" xfId="5606"/>
    <cellStyle name="Normal 45" xfId="5607"/>
    <cellStyle name="Normal 46" xfId="5608"/>
    <cellStyle name="Normal 47" xfId="5609"/>
    <cellStyle name="Normal 48" xfId="5610"/>
    <cellStyle name="Normal 49" xfId="5611"/>
    <cellStyle name="Normal 5" xfId="5612"/>
    <cellStyle name="Normal 5 10" xfId="5613"/>
    <cellStyle name="Normal 5 11" xfId="5614"/>
    <cellStyle name="Normal 5 12" xfId="5615"/>
    <cellStyle name="Normal 5 13" xfId="5616"/>
    <cellStyle name="Normal 5 2" xfId="5617"/>
    <cellStyle name="Normal 5 3" xfId="5618"/>
    <cellStyle name="Normal 5 4" xfId="5619"/>
    <cellStyle name="Normal 5 5" xfId="5620"/>
    <cellStyle name="Normal 5 6" xfId="5621"/>
    <cellStyle name="Normal 5 7" xfId="5622"/>
    <cellStyle name="Normal 5 8" xfId="5623"/>
    <cellStyle name="Normal 5 9" xfId="5624"/>
    <cellStyle name="Normal 50" xfId="5625"/>
    <cellStyle name="Normal 51" xfId="5626"/>
    <cellStyle name="Normal 52" xfId="5627"/>
    <cellStyle name="Normal 53" xfId="5628"/>
    <cellStyle name="Normal 54" xfId="5629"/>
    <cellStyle name="Normal 54 2" xfId="5630"/>
    <cellStyle name="Normal 54 2 2" xfId="5631"/>
    <cellStyle name="Normal 54 3" xfId="5632"/>
    <cellStyle name="Normal 55" xfId="5633"/>
    <cellStyle name="Normal 55 2" xfId="5634"/>
    <cellStyle name="Normal 55 2 2" xfId="5635"/>
    <cellStyle name="Normal 55 3" xfId="5636"/>
    <cellStyle name="Normal 56" xfId="5637"/>
    <cellStyle name="Normal 56 2" xfId="5638"/>
    <cellStyle name="Normal 56 2 2" xfId="5639"/>
    <cellStyle name="Normal 56 3" xfId="5640"/>
    <cellStyle name="Normal 57" xfId="5641"/>
    <cellStyle name="Normal 57 2" xfId="5642"/>
    <cellStyle name="Normal 57 2 2" xfId="5643"/>
    <cellStyle name="Normal 57 3" xfId="5644"/>
    <cellStyle name="Normal 58" xfId="5645"/>
    <cellStyle name="Normal 58 2" xfId="5646"/>
    <cellStyle name="Normal 58 2 2" xfId="5647"/>
    <cellStyle name="Normal 58 3" xfId="5648"/>
    <cellStyle name="Normal 59" xfId="5649"/>
    <cellStyle name="Normal 59 2" xfId="5650"/>
    <cellStyle name="Normal 59 2 2" xfId="5651"/>
    <cellStyle name="Normal 59 3" xfId="5652"/>
    <cellStyle name="Normal 6" xfId="5653"/>
    <cellStyle name="Normal 6 2" xfId="5654"/>
    <cellStyle name="Normal 6 3" xfId="5655"/>
    <cellStyle name="Normal 6 4" xfId="5656"/>
    <cellStyle name="Normal 6 5" xfId="5657"/>
    <cellStyle name="Normal 6 6" xfId="5658"/>
    <cellStyle name="Normal 6 7" xfId="5659"/>
    <cellStyle name="Normal 6 8" xfId="5660"/>
    <cellStyle name="Normal 6 9" xfId="5661"/>
    <cellStyle name="Normal 60" xfId="5662"/>
    <cellStyle name="Normal 60 2" xfId="5663"/>
    <cellStyle name="Normal 60 2 2" xfId="5664"/>
    <cellStyle name="Normal 60 3" xfId="5665"/>
    <cellStyle name="Normal 61" xfId="5666"/>
    <cellStyle name="Normal 61 2" xfId="5667"/>
    <cellStyle name="Normal 61 2 2" xfId="5668"/>
    <cellStyle name="Normal 61 3" xfId="5669"/>
    <cellStyle name="Normal 62" xfId="5670"/>
    <cellStyle name="Normal 62 2" xfId="5671"/>
    <cellStyle name="Normal 62 2 2" xfId="5672"/>
    <cellStyle name="Normal 62 3" xfId="5673"/>
    <cellStyle name="Normal 63" xfId="5674"/>
    <cellStyle name="Normal 63 2" xfId="5675"/>
    <cellStyle name="Normal 63 2 2" xfId="5676"/>
    <cellStyle name="Normal 63 3" xfId="5677"/>
    <cellStyle name="Normal 64" xfId="5678"/>
    <cellStyle name="Normal 64 2" xfId="5679"/>
    <cellStyle name="Normal 64 2 2" xfId="5680"/>
    <cellStyle name="Normal 64 3" xfId="5681"/>
    <cellStyle name="Normal 65" xfId="5682"/>
    <cellStyle name="Normal 66" xfId="5683"/>
    <cellStyle name="Normal 67" xfId="5684"/>
    <cellStyle name="Normal 67 2" xfId="5685"/>
    <cellStyle name="Normal 68" xfId="5686"/>
    <cellStyle name="Normal 68 2" xfId="5687"/>
    <cellStyle name="Normal 69" xfId="5688"/>
    <cellStyle name="Normal 69 2" xfId="5689"/>
    <cellStyle name="Normal 7" xfId="5690"/>
    <cellStyle name="Normal 7 10" xfId="5691"/>
    <cellStyle name="Normal 7 11" xfId="5692"/>
    <cellStyle name="Normal 7 11 2" xfId="5693"/>
    <cellStyle name="Normal 7 12" xfId="5694"/>
    <cellStyle name="Normal 7 2" xfId="5695"/>
    <cellStyle name="Normal 7 2 2" xfId="5696"/>
    <cellStyle name="Normal 7 3" xfId="5697"/>
    <cellStyle name="Normal 7 4" xfId="5698"/>
    <cellStyle name="Normal 7 5" xfId="5699"/>
    <cellStyle name="Normal 7 6" xfId="5700"/>
    <cellStyle name="Normal 7 7" xfId="5701"/>
    <cellStyle name="Normal 7 8" xfId="5702"/>
    <cellStyle name="Normal 7 9" xfId="5703"/>
    <cellStyle name="Normal 70" xfId="5704"/>
    <cellStyle name="Normal 70 2" xfId="5705"/>
    <cellStyle name="Normal 71" xfId="5706"/>
    <cellStyle name="Normal 71 2" xfId="5707"/>
    <cellStyle name="Normal 72" xfId="5708"/>
    <cellStyle name="Normal 72 2" xfId="5709"/>
    <cellStyle name="Normal 73" xfId="5710"/>
    <cellStyle name="Normal 73 2" xfId="5711"/>
    <cellStyle name="Normal 74" xfId="5712"/>
    <cellStyle name="Normal 74 2" xfId="5713"/>
    <cellStyle name="Normal 75" xfId="5714"/>
    <cellStyle name="Normal 75 2" xfId="5715"/>
    <cellStyle name="Normal 76" xfId="5716"/>
    <cellStyle name="Normal 76 2" xfId="5717"/>
    <cellStyle name="Normal 77" xfId="5718"/>
    <cellStyle name="Normal 77 2" xfId="5719"/>
    <cellStyle name="Normal 78" xfId="5720"/>
    <cellStyle name="Normal 78 2" xfId="5721"/>
    <cellStyle name="Normal 79" xfId="5722"/>
    <cellStyle name="Normal 79 2" xfId="5723"/>
    <cellStyle name="Normal 8" xfId="5724"/>
    <cellStyle name="Normal 8 10" xfId="5725"/>
    <cellStyle name="Normal 8 2" xfId="5726"/>
    <cellStyle name="Normal 8 3" xfId="5727"/>
    <cellStyle name="Normal 8 4" xfId="5728"/>
    <cellStyle name="Normal 8 5" xfId="5729"/>
    <cellStyle name="Normal 8 6" xfId="5730"/>
    <cellStyle name="Normal 8 7" xfId="5731"/>
    <cellStyle name="Normal 8 8" xfId="5732"/>
    <cellStyle name="Normal 8 9" xfId="5733"/>
    <cellStyle name="Normal 8 9 2" xfId="5734"/>
    <cellStyle name="Normal 8 9 2 2" xfId="5735"/>
    <cellStyle name="Normal 8 9 3" xfId="5736"/>
    <cellStyle name="Normal 8_(19) Loan Feb-11(Feb-11 figures)" xfId="5737"/>
    <cellStyle name="Normal 80" xfId="5738"/>
    <cellStyle name="Normal 80 2" xfId="5739"/>
    <cellStyle name="Normal 81" xfId="5740"/>
    <cellStyle name="Normal 81 2" xfId="5741"/>
    <cellStyle name="Normal 82" xfId="5742"/>
    <cellStyle name="Normal 82 2" xfId="5743"/>
    <cellStyle name="Normal 83" xfId="5744"/>
    <cellStyle name="Normal 83 2" xfId="5745"/>
    <cellStyle name="Normal 83 2 2" xfId="5746"/>
    <cellStyle name="Normal 83 3" xfId="5747"/>
    <cellStyle name="Normal 84" xfId="5748"/>
    <cellStyle name="Normal 84 2" xfId="5749"/>
    <cellStyle name="Normal 85" xfId="5750"/>
    <cellStyle name="Normal 85 2" xfId="5751"/>
    <cellStyle name="Normal 86" xfId="5752"/>
    <cellStyle name="Normal 86 2" xfId="5753"/>
    <cellStyle name="Normal 87" xfId="5754"/>
    <cellStyle name="Normal 87 2" xfId="5755"/>
    <cellStyle name="Normal 88" xfId="5756"/>
    <cellStyle name="Normal 88 2" xfId="5757"/>
    <cellStyle name="Normal 89" xfId="5758"/>
    <cellStyle name="Normal 89 2" xfId="5759"/>
    <cellStyle name="Normal 9" xfId="5760"/>
    <cellStyle name="Normal 9 10" xfId="5761"/>
    <cellStyle name="Normal 9 10 2" xfId="5762"/>
    <cellStyle name="Normal 9 11" xfId="5763"/>
    <cellStyle name="Normal 9 2" xfId="5764"/>
    <cellStyle name="Normal 9 3" xfId="5765"/>
    <cellStyle name="Normal 9 4" xfId="5766"/>
    <cellStyle name="Normal 9 5" xfId="5767"/>
    <cellStyle name="Normal 9 6" xfId="5768"/>
    <cellStyle name="Normal 9 7" xfId="5769"/>
    <cellStyle name="Normal 9 8" xfId="5770"/>
    <cellStyle name="Normal 9 9" xfId="5771"/>
    <cellStyle name="Normal 9_(19) Loan Feb-11(Feb-11 figures)" xfId="5772"/>
    <cellStyle name="Normal 90" xfId="5773"/>
    <cellStyle name="Normal 90 2" xfId="5774"/>
    <cellStyle name="Normal 91" xfId="5775"/>
    <cellStyle name="Normal 92" xfId="5776"/>
    <cellStyle name="Normal 93" xfId="5777"/>
    <cellStyle name="Normal 94" xfId="5778"/>
    <cellStyle name="Normal 95" xfId="5779"/>
    <cellStyle name="Normal 96" xfId="5780"/>
    <cellStyle name="Normal 97" xfId="5781"/>
    <cellStyle name="Normal 98" xfId="5782"/>
    <cellStyle name="Normal 99" xfId="5783"/>
    <cellStyle name="Normal_ODCS" xfId="3"/>
    <cellStyle name="Normal_Table 25f" xfId="1"/>
    <cellStyle name="Normale_DB LOTTI CM Torino (PPMM)" xfId="5784"/>
    <cellStyle name="Note 10 10" xfId="5785"/>
    <cellStyle name="Note 10 2" xfId="5786"/>
    <cellStyle name="Note 10 3" xfId="5787"/>
    <cellStyle name="Note 10 4" xfId="5788"/>
    <cellStyle name="Note 10 5" xfId="5789"/>
    <cellStyle name="Note 10 6" xfId="5790"/>
    <cellStyle name="Note 10 7" xfId="5791"/>
    <cellStyle name="Note 10 8" xfId="5792"/>
    <cellStyle name="Note 10 9" xfId="5793"/>
    <cellStyle name="Note 11 10" xfId="5794"/>
    <cellStyle name="Note 11 2" xfId="5795"/>
    <cellStyle name="Note 11 3" xfId="5796"/>
    <cellStyle name="Note 11 4" xfId="5797"/>
    <cellStyle name="Note 11 5" xfId="5798"/>
    <cellStyle name="Note 11 6" xfId="5799"/>
    <cellStyle name="Note 11 7" xfId="5800"/>
    <cellStyle name="Note 11 8" xfId="5801"/>
    <cellStyle name="Note 11 9" xfId="5802"/>
    <cellStyle name="Note 12 10" xfId="5803"/>
    <cellStyle name="Note 12 2" xfId="5804"/>
    <cellStyle name="Note 12 3" xfId="5805"/>
    <cellStyle name="Note 12 4" xfId="5806"/>
    <cellStyle name="Note 12 5" xfId="5807"/>
    <cellStyle name="Note 12 6" xfId="5808"/>
    <cellStyle name="Note 12 7" xfId="5809"/>
    <cellStyle name="Note 12 8" xfId="5810"/>
    <cellStyle name="Note 12 9" xfId="5811"/>
    <cellStyle name="Note 13 10" xfId="5812"/>
    <cellStyle name="Note 13 2" xfId="5813"/>
    <cellStyle name="Note 13 3" xfId="5814"/>
    <cellStyle name="Note 13 4" xfId="5815"/>
    <cellStyle name="Note 13 5" xfId="5816"/>
    <cellStyle name="Note 13 6" xfId="5817"/>
    <cellStyle name="Note 13 7" xfId="5818"/>
    <cellStyle name="Note 13 8" xfId="5819"/>
    <cellStyle name="Note 13 9" xfId="5820"/>
    <cellStyle name="Note 14 10" xfId="5821"/>
    <cellStyle name="Note 14 2" xfId="5822"/>
    <cellStyle name="Note 14 3" xfId="5823"/>
    <cellStyle name="Note 14 4" xfId="5824"/>
    <cellStyle name="Note 14 5" xfId="5825"/>
    <cellStyle name="Note 14 6" xfId="5826"/>
    <cellStyle name="Note 14 7" xfId="5827"/>
    <cellStyle name="Note 14 8" xfId="5828"/>
    <cellStyle name="Note 14 9" xfId="5829"/>
    <cellStyle name="Note 15 10" xfId="5830"/>
    <cellStyle name="Note 15 2" xfId="5831"/>
    <cellStyle name="Note 15 3" xfId="5832"/>
    <cellStyle name="Note 15 4" xfId="5833"/>
    <cellStyle name="Note 15 5" xfId="5834"/>
    <cellStyle name="Note 15 6" xfId="5835"/>
    <cellStyle name="Note 15 7" xfId="5836"/>
    <cellStyle name="Note 15 8" xfId="5837"/>
    <cellStyle name="Note 15 9" xfId="5838"/>
    <cellStyle name="Note 16 2" xfId="5839"/>
    <cellStyle name="Note 16 3" xfId="5840"/>
    <cellStyle name="Note 17 2" xfId="5841"/>
    <cellStyle name="Note 17 3" xfId="5842"/>
    <cellStyle name="Note 18 2" xfId="5843"/>
    <cellStyle name="Note 18 3" xfId="5844"/>
    <cellStyle name="Note 19 2" xfId="5845"/>
    <cellStyle name="Note 19 3" xfId="5846"/>
    <cellStyle name="Note 2" xfId="5847"/>
    <cellStyle name="Note 2 10" xfId="5848"/>
    <cellStyle name="Note 2 11" xfId="5849"/>
    <cellStyle name="Note 2 12" xfId="5850"/>
    <cellStyle name="Note 2 13" xfId="5851"/>
    <cellStyle name="Note 2 2" xfId="5852"/>
    <cellStyle name="Note 2 2 2" xfId="5853"/>
    <cellStyle name="Note 2 2 3" xfId="5854"/>
    <cellStyle name="Note 2 2 3 2" xfId="5855"/>
    <cellStyle name="Note 2 2 4" xfId="5856"/>
    <cellStyle name="Note 2 3" xfId="5857"/>
    <cellStyle name="Note 2 3 2" xfId="5858"/>
    <cellStyle name="Note 2 3 3" xfId="5859"/>
    <cellStyle name="Note 2 3 3 2" xfId="5860"/>
    <cellStyle name="Note 2 3 4" xfId="5861"/>
    <cellStyle name="Note 2 4" xfId="5862"/>
    <cellStyle name="Note 2 5" xfId="5863"/>
    <cellStyle name="Note 2 6" xfId="5864"/>
    <cellStyle name="Note 2 7" xfId="5865"/>
    <cellStyle name="Note 2 8" xfId="5866"/>
    <cellStyle name="Note 2 9" xfId="5867"/>
    <cellStyle name="Note 3" xfId="5868"/>
    <cellStyle name="Note 3 10" xfId="5869"/>
    <cellStyle name="Note 3 2" xfId="5870"/>
    <cellStyle name="Note 3 3" xfId="5871"/>
    <cellStyle name="Note 3 4" xfId="5872"/>
    <cellStyle name="Note 3 5" xfId="5873"/>
    <cellStyle name="Note 3 6" xfId="5874"/>
    <cellStyle name="Note 3 7" xfId="5875"/>
    <cellStyle name="Note 3 8" xfId="5876"/>
    <cellStyle name="Note 3 9" xfId="5877"/>
    <cellStyle name="Note 4 10" xfId="5878"/>
    <cellStyle name="Note 4 2" xfId="5879"/>
    <cellStyle name="Note 4 3" xfId="5880"/>
    <cellStyle name="Note 4 4" xfId="5881"/>
    <cellStyle name="Note 4 5" xfId="5882"/>
    <cellStyle name="Note 4 6" xfId="5883"/>
    <cellStyle name="Note 4 7" xfId="5884"/>
    <cellStyle name="Note 4 8" xfId="5885"/>
    <cellStyle name="Note 4 9" xfId="5886"/>
    <cellStyle name="Note 5 10" xfId="5887"/>
    <cellStyle name="Note 5 2" xfId="5888"/>
    <cellStyle name="Note 5 3" xfId="5889"/>
    <cellStyle name="Note 5 4" xfId="5890"/>
    <cellStyle name="Note 5 5" xfId="5891"/>
    <cellStyle name="Note 5 6" xfId="5892"/>
    <cellStyle name="Note 5 7" xfId="5893"/>
    <cellStyle name="Note 5 8" xfId="5894"/>
    <cellStyle name="Note 5 9" xfId="5895"/>
    <cellStyle name="Note 6 10" xfId="5896"/>
    <cellStyle name="Note 6 2" xfId="5897"/>
    <cellStyle name="Note 6 3" xfId="5898"/>
    <cellStyle name="Note 6 4" xfId="5899"/>
    <cellStyle name="Note 6 5" xfId="5900"/>
    <cellStyle name="Note 6 6" xfId="5901"/>
    <cellStyle name="Note 6 7" xfId="5902"/>
    <cellStyle name="Note 6 8" xfId="5903"/>
    <cellStyle name="Note 6 9" xfId="5904"/>
    <cellStyle name="Note 7 10" xfId="5905"/>
    <cellStyle name="Note 7 2" xfId="5906"/>
    <cellStyle name="Note 7 3" xfId="5907"/>
    <cellStyle name="Note 7 4" xfId="5908"/>
    <cellStyle name="Note 7 5" xfId="5909"/>
    <cellStyle name="Note 7 6" xfId="5910"/>
    <cellStyle name="Note 7 7" xfId="5911"/>
    <cellStyle name="Note 7 8" xfId="5912"/>
    <cellStyle name="Note 7 9" xfId="5913"/>
    <cellStyle name="Note 8 10" xfId="5914"/>
    <cellStyle name="Note 8 2" xfId="5915"/>
    <cellStyle name="Note 8 3" xfId="5916"/>
    <cellStyle name="Note 8 4" xfId="5917"/>
    <cellStyle name="Note 8 5" xfId="5918"/>
    <cellStyle name="Note 8 6" xfId="5919"/>
    <cellStyle name="Note 8 7" xfId="5920"/>
    <cellStyle name="Note 8 8" xfId="5921"/>
    <cellStyle name="Note 8 9" xfId="5922"/>
    <cellStyle name="Note 9 10" xfId="5923"/>
    <cellStyle name="Note 9 2" xfId="5924"/>
    <cellStyle name="Note 9 3" xfId="5925"/>
    <cellStyle name="Note 9 4" xfId="5926"/>
    <cellStyle name="Note 9 5" xfId="5927"/>
    <cellStyle name="Note 9 6" xfId="5928"/>
    <cellStyle name="Note 9 7" xfId="5929"/>
    <cellStyle name="Note 9 8" xfId="5930"/>
    <cellStyle name="Note 9 9" xfId="5931"/>
    <cellStyle name="Notes" xfId="5932"/>
    <cellStyle name="NumberFormat" xfId="5933"/>
    <cellStyle name="Numbers" xfId="5934"/>
    <cellStyle name="Numbers - Bold" xfId="5935"/>
    <cellStyle name="Numbers_increm pf" xfId="5936"/>
    <cellStyle name="Œ…‹æØ‚è [0.00]_Industry" xfId="5937"/>
    <cellStyle name="Œ…‹æØ‚è_Industry" xfId="5938"/>
    <cellStyle name="OfWhich" xfId="5939"/>
    <cellStyle name="Option" xfId="5940"/>
    <cellStyle name="optionalExposure" xfId="5941"/>
    <cellStyle name="Output 2" xfId="5942"/>
    <cellStyle name="Output 3" xfId="5943"/>
    <cellStyle name="Output Amounts" xfId="5944"/>
    <cellStyle name="Output Column Headings" xfId="5945"/>
    <cellStyle name="Output Column Headings 2" xfId="5946"/>
    <cellStyle name="Output Line Items" xfId="5947"/>
    <cellStyle name="Output Report Heading" xfId="5948"/>
    <cellStyle name="Output Report Heading 2" xfId="5949"/>
    <cellStyle name="Output Report Title" xfId="5950"/>
    <cellStyle name="Output Report Title 2" xfId="5951"/>
    <cellStyle name="Page Heading Large" xfId="5952"/>
    <cellStyle name="Page Heading Small" xfId="5953"/>
    <cellStyle name="Page Number" xfId="5954"/>
    <cellStyle name="pager" xfId="5955"/>
    <cellStyle name="Percent (0.00)" xfId="5956"/>
    <cellStyle name="Percent [0%]" xfId="5957"/>
    <cellStyle name="Percent [0.00%]" xfId="5958"/>
    <cellStyle name="Percent [0]" xfId="5959"/>
    <cellStyle name="Percent [00]" xfId="5960"/>
    <cellStyle name="Percent [2]" xfId="5961"/>
    <cellStyle name="Percent 10" xfId="5962"/>
    <cellStyle name="Percent 10 2" xfId="5963"/>
    <cellStyle name="Percent 11" xfId="5964"/>
    <cellStyle name="Percent 11 2" xfId="5965"/>
    <cellStyle name="Percent 12" xfId="5966"/>
    <cellStyle name="Percent 12 2" xfId="5967"/>
    <cellStyle name="Percent 13" xfId="5968"/>
    <cellStyle name="Percent 13 2" xfId="5969"/>
    <cellStyle name="Percent 14" xfId="5970"/>
    <cellStyle name="Percent 15" xfId="5971"/>
    <cellStyle name="Percent 16" xfId="5972"/>
    <cellStyle name="Percent 17" xfId="5973"/>
    <cellStyle name="Percent 17 2" xfId="5974"/>
    <cellStyle name="Percent 18" xfId="5975"/>
    <cellStyle name="Percent 18 2" xfId="5976"/>
    <cellStyle name="Percent 19" xfId="5977"/>
    <cellStyle name="Percent 19 2" xfId="5978"/>
    <cellStyle name="Percent 2" xfId="4"/>
    <cellStyle name="Percent 2 2" xfId="5979"/>
    <cellStyle name="Percent 2 3" xfId="5980"/>
    <cellStyle name="Percent 2 4" xfId="5981"/>
    <cellStyle name="Percent 2 5" xfId="5982"/>
    <cellStyle name="Percent 2 5 2" xfId="5983"/>
    <cellStyle name="Percent 20" xfId="5984"/>
    <cellStyle name="Percent 20 2" xfId="5985"/>
    <cellStyle name="Percent 21" xfId="5986"/>
    <cellStyle name="Percent 22" xfId="5987"/>
    <cellStyle name="Percent 23" xfId="5988"/>
    <cellStyle name="Percent 24" xfId="5989"/>
    <cellStyle name="Percent 25" xfId="5990"/>
    <cellStyle name="Percent 3" xfId="5991"/>
    <cellStyle name="Percent 3 2" xfId="5992"/>
    <cellStyle name="Percent 3 3" xfId="5993"/>
    <cellStyle name="Percent 3 4" xfId="5994"/>
    <cellStyle name="Percent 4" xfId="5995"/>
    <cellStyle name="Percent 4 2" xfId="5996"/>
    <cellStyle name="Percent 4 2 2" xfId="5997"/>
    <cellStyle name="Percent 4 2 3" xfId="5998"/>
    <cellStyle name="Percent 5" xfId="5999"/>
    <cellStyle name="Percent 5 2" xfId="6000"/>
    <cellStyle name="Percent 5 2 2" xfId="6001"/>
    <cellStyle name="Percent 5 2 3" xfId="6002"/>
    <cellStyle name="Percent 6" xfId="6003"/>
    <cellStyle name="Percent 6 2" xfId="6004"/>
    <cellStyle name="Percent 6 3" xfId="6005"/>
    <cellStyle name="Percent 6 3 2" xfId="6006"/>
    <cellStyle name="Percent 7" xfId="6007"/>
    <cellStyle name="Percent 7 2" xfId="6008"/>
    <cellStyle name="Percent 7 2 2" xfId="6009"/>
    <cellStyle name="Percent 7 2 2 2" xfId="6010"/>
    <cellStyle name="Percent 7 2 3" xfId="6011"/>
    <cellStyle name="Percent 7 2 4" xfId="6012"/>
    <cellStyle name="Percent 7 3" xfId="6013"/>
    <cellStyle name="Percent 7 3 2" xfId="6014"/>
    <cellStyle name="Percent 7 4" xfId="6015"/>
    <cellStyle name="Percent 7 5" xfId="6016"/>
    <cellStyle name="Percent 8" xfId="6017"/>
    <cellStyle name="Percent 8 2" xfId="6018"/>
    <cellStyle name="Percent 8 3" xfId="6019"/>
    <cellStyle name="Percent 8 3 2" xfId="6020"/>
    <cellStyle name="Percent 8 4" xfId="6021"/>
    <cellStyle name="Percent 8 5" xfId="6022"/>
    <cellStyle name="Percent 9" xfId="6023"/>
    <cellStyle name="Percent 9 2" xfId="6024"/>
    <cellStyle name="Percent 9 3" xfId="6025"/>
    <cellStyle name="Percent 9 4" xfId="6026"/>
    <cellStyle name="Percent Hard" xfId="6027"/>
    <cellStyle name="percent2" xfId="6028"/>
    <cellStyle name="percentage" xfId="6029"/>
    <cellStyle name="Percentage 2" xfId="6030"/>
    <cellStyle name="PERCENTAGE_additions- Sandhya" xfId="6031"/>
    <cellStyle name="Porcentaje" xfId="6032"/>
    <cellStyle name="PrePop Currency (0)" xfId="6033"/>
    <cellStyle name="PrePop Currency (2)" xfId="6034"/>
    <cellStyle name="PrePop Units (0)" xfId="6035"/>
    <cellStyle name="PrePop Units (1)" xfId="6036"/>
    <cellStyle name="PrePop Units (2)" xfId="6037"/>
    <cellStyle name="Price" xfId="6038"/>
    <cellStyle name="Product Header" xfId="6039"/>
    <cellStyle name="Product Title" xfId="6040"/>
    <cellStyle name="Protected_tcslctpk" xfId="6041"/>
    <cellStyle name="PSChar" xfId="6042"/>
    <cellStyle name="PSDec" xfId="6043"/>
    <cellStyle name="PSHeading" xfId="6044"/>
    <cellStyle name="r" xfId="6045"/>
    <cellStyle name="r_pldt" xfId="6046"/>
    <cellStyle name="r_pldt_Report Finance" xfId="6047"/>
    <cellStyle name="r_pldt_Sheet1" xfId="6048"/>
    <cellStyle name="r_Report Finance" xfId="6049"/>
    <cellStyle name="r_Sheet1" xfId="6050"/>
    <cellStyle name="RED_DEBITS" xfId="6051"/>
    <cellStyle name="ReserveStyle" xfId="6052"/>
    <cellStyle name="reset" xfId="6053"/>
    <cellStyle name="Reval_Bond" xfId="6054"/>
    <cellStyle name="RevList" xfId="6055"/>
    <cellStyle name="ri" xfId="6056"/>
    <cellStyle name="RISKbigPercent" xfId="6057"/>
    <cellStyle name="RISKblandrEdge" xfId="6058"/>
    <cellStyle name="RISKblCorner" xfId="6059"/>
    <cellStyle name="RISKbottomEdge" xfId="6060"/>
    <cellStyle name="RISKbrCorner" xfId="6061"/>
    <cellStyle name="RISKdarkBoxed" xfId="6062"/>
    <cellStyle name="RISKdarkShade" xfId="6063"/>
    <cellStyle name="RISKdbottomEdge" xfId="6064"/>
    <cellStyle name="RISKdrightEdge" xfId="6065"/>
    <cellStyle name="RISKdurationTime" xfId="6066"/>
    <cellStyle name="RISKinNumber" xfId="6067"/>
    <cellStyle name="RISKlandrEdge" xfId="6068"/>
    <cellStyle name="RISKleftEdge" xfId="6069"/>
    <cellStyle name="RISKlightBoxed" xfId="6070"/>
    <cellStyle name="RISKltandbEdge" xfId="6071"/>
    <cellStyle name="RISKnormBoxed" xfId="6072"/>
    <cellStyle name="RISKnormCenter" xfId="6073"/>
    <cellStyle name="RISKnormHeading" xfId="6074"/>
    <cellStyle name="RISKnormItal" xfId="6075"/>
    <cellStyle name="RISKnormLabel" xfId="6076"/>
    <cellStyle name="RISKnormShade" xfId="6077"/>
    <cellStyle name="RISKnormTitle" xfId="6078"/>
    <cellStyle name="RISKoutNumber" xfId="6079"/>
    <cellStyle name="RISKrightEdge" xfId="6080"/>
    <cellStyle name="RISKrtandbEdge" xfId="6081"/>
    <cellStyle name="RISKssTime" xfId="6082"/>
    <cellStyle name="RISKtandbEdge" xfId="6083"/>
    <cellStyle name="RISKtlandrEdge" xfId="6084"/>
    <cellStyle name="RISKtlCorner" xfId="6085"/>
    <cellStyle name="RISKtopEdge" xfId="6086"/>
    <cellStyle name="RISKtrCorner" xfId="6087"/>
    <cellStyle name="RM" xfId="6088"/>
    <cellStyle name="RoundingPrecision" xfId="6089"/>
    <cellStyle name="Rubrique" xfId="6090"/>
    <cellStyle name="SAPBEXaggData" xfId="6091"/>
    <cellStyle name="SAPBEXaggData 2" xfId="6092"/>
    <cellStyle name="SAPBEXaggDataEmph" xfId="6093"/>
    <cellStyle name="SAPBEXaggDataEmph 2" xfId="6094"/>
    <cellStyle name="SAPBEXaggItem" xfId="6095"/>
    <cellStyle name="SAPBEXaggItem 2" xfId="6096"/>
    <cellStyle name="SAPBEXaggItemX" xfId="6097"/>
    <cellStyle name="SAPBEXchaText" xfId="6098"/>
    <cellStyle name="SAPBEXchaText 2" xfId="6099"/>
    <cellStyle name="SAPBEXexcBad7" xfId="6100"/>
    <cellStyle name="SAPBEXexcBad7 2" xfId="6101"/>
    <cellStyle name="SAPBEXexcBad8" xfId="6102"/>
    <cellStyle name="SAPBEXexcBad8 2" xfId="6103"/>
    <cellStyle name="SAPBEXexcBad9" xfId="6104"/>
    <cellStyle name="SAPBEXexcBad9 2" xfId="6105"/>
    <cellStyle name="SAPBEXexcCritical4" xfId="6106"/>
    <cellStyle name="SAPBEXexcCritical4 2" xfId="6107"/>
    <cellStyle name="SAPBEXexcCritical5" xfId="6108"/>
    <cellStyle name="SAPBEXexcCritical5 2" xfId="6109"/>
    <cellStyle name="SAPBEXexcCritical6" xfId="6110"/>
    <cellStyle name="SAPBEXexcCritical6 2" xfId="6111"/>
    <cellStyle name="SAPBEXexcGood1" xfId="6112"/>
    <cellStyle name="SAPBEXexcGood1 2" xfId="6113"/>
    <cellStyle name="SAPBEXexcGood2" xfId="6114"/>
    <cellStyle name="SAPBEXexcGood2 2" xfId="6115"/>
    <cellStyle name="SAPBEXexcGood3" xfId="6116"/>
    <cellStyle name="SAPBEXexcGood3 2" xfId="6117"/>
    <cellStyle name="SAPBEXfilterDrill" xfId="6118"/>
    <cellStyle name="SAPBEXfilterDrill 2" xfId="6119"/>
    <cellStyle name="SAPBEXfilterItem" xfId="6120"/>
    <cellStyle name="SAPBEXfilterItem 2" xfId="6121"/>
    <cellStyle name="SAPBEXfilterText" xfId="6122"/>
    <cellStyle name="SAPBEXfilterText 2" xfId="6123"/>
    <cellStyle name="SAPBEXformats" xfId="6124"/>
    <cellStyle name="SAPBEXformats 2" xfId="6125"/>
    <cellStyle name="SAPBEXheaderItem" xfId="6126"/>
    <cellStyle name="SAPBEXheaderItem 2" xfId="6127"/>
    <cellStyle name="SAPBEXheaderText" xfId="6128"/>
    <cellStyle name="SAPBEXheaderText 2" xfId="6129"/>
    <cellStyle name="SAPBEXHLevel0" xfId="6130"/>
    <cellStyle name="SAPBEXHLevel0 2" xfId="6131"/>
    <cellStyle name="SAPBEXHLevel0X" xfId="6132"/>
    <cellStyle name="SAPBEXHLevel0X 2" xfId="6133"/>
    <cellStyle name="SAPBEXHLevel1" xfId="6134"/>
    <cellStyle name="SAPBEXHLevel1 2" xfId="6135"/>
    <cellStyle name="SAPBEXHLevel1X" xfId="6136"/>
    <cellStyle name="SAPBEXHLevel1X 2" xfId="6137"/>
    <cellStyle name="SAPBEXHLevel2" xfId="6138"/>
    <cellStyle name="SAPBEXHLevel2 2" xfId="6139"/>
    <cellStyle name="SAPBEXHLevel2X" xfId="6140"/>
    <cellStyle name="SAPBEXHLevel2X 2" xfId="6141"/>
    <cellStyle name="SAPBEXHLevel3" xfId="6142"/>
    <cellStyle name="SAPBEXHLevel3 2" xfId="6143"/>
    <cellStyle name="SAPBEXHLevel3X" xfId="6144"/>
    <cellStyle name="SAPBEXHLevel3X 2" xfId="6145"/>
    <cellStyle name="SAPBEXresData" xfId="6146"/>
    <cellStyle name="SAPBEXresData 2" xfId="6147"/>
    <cellStyle name="SAPBEXresDataEmph" xfId="6148"/>
    <cellStyle name="SAPBEXresDataEmph 2" xfId="6149"/>
    <cellStyle name="SAPBEXresItem" xfId="6150"/>
    <cellStyle name="SAPBEXresItem 2" xfId="6151"/>
    <cellStyle name="SAPBEXresItemX" xfId="6152"/>
    <cellStyle name="SAPBEXstdData" xfId="6153"/>
    <cellStyle name="SAPBEXstdData 2" xfId="6154"/>
    <cellStyle name="SAPBEXstdDataEmph" xfId="6155"/>
    <cellStyle name="SAPBEXstdDataEmph 2" xfId="6156"/>
    <cellStyle name="SAPBEXstdItem" xfId="6157"/>
    <cellStyle name="SAPBEXstdItem 2" xfId="6158"/>
    <cellStyle name="SAPBEXstdItemX" xfId="6159"/>
    <cellStyle name="SAPBEXtitle" xfId="6160"/>
    <cellStyle name="SAPBEXtitle 2" xfId="6161"/>
    <cellStyle name="SAPBEXundefined" xfId="6162"/>
    <cellStyle name="SAPBEXundefined 2" xfId="6163"/>
    <cellStyle name="ScotchRule" xfId="6164"/>
    <cellStyle name="SdapsDate" xfId="6165"/>
    <cellStyle name="Section" xfId="6166"/>
    <cellStyle name="SEM-BPS-head" xfId="6167"/>
    <cellStyle name="SEM-BPS-key" xfId="6168"/>
    <cellStyle name="Shaded" xfId="6169"/>
    <cellStyle name="Short $" xfId="6170"/>
    <cellStyle name="showExposure" xfId="6171"/>
    <cellStyle name="showPD" xfId="6172"/>
    <cellStyle name="showPercentage" xfId="6173"/>
    <cellStyle name="SMALL_NUMBERS" xfId="6174"/>
    <cellStyle name="SMALLER_NUMBERS" xfId="6175"/>
    <cellStyle name="Standaard_laroux" xfId="6176"/>
    <cellStyle name="Standard 2" xfId="6177"/>
    <cellStyle name="Standard_AFS Debt sec" xfId="6178"/>
    <cellStyle name="StandardDate" xfId="6179"/>
    <cellStyle name="standardnumber" xfId="6180"/>
    <cellStyle name="static" xfId="6181"/>
    <cellStyle name="Sterling [0]" xfId="6182"/>
    <cellStyle name="Stil 1" xfId="6183"/>
    <cellStyle name="styDisplay" xfId="6184"/>
    <cellStyle name="Style 1" xfId="6185"/>
    <cellStyle name="Style 1 2" xfId="6186"/>
    <cellStyle name="Style 1 3" xfId="6187"/>
    <cellStyle name="Style 1 4" xfId="6188"/>
    <cellStyle name="Style 1 5" xfId="6189"/>
    <cellStyle name="Style 1 6" xfId="6190"/>
    <cellStyle name="Style 10" xfId="6191"/>
    <cellStyle name="Style 11" xfId="6192"/>
    <cellStyle name="Style 12" xfId="6193"/>
    <cellStyle name="Style 13" xfId="6194"/>
    <cellStyle name="Style 14" xfId="6195"/>
    <cellStyle name="Style 15" xfId="6196"/>
    <cellStyle name="Style 16" xfId="6197"/>
    <cellStyle name="Style 17" xfId="6198"/>
    <cellStyle name="Style 18" xfId="6199"/>
    <cellStyle name="Style 19" xfId="6200"/>
    <cellStyle name="Style 2" xfId="6201"/>
    <cellStyle name="Style 20" xfId="6202"/>
    <cellStyle name="Style 21" xfId="6203"/>
    <cellStyle name="Style 22" xfId="6204"/>
    <cellStyle name="Style 23" xfId="6205"/>
    <cellStyle name="Style 24" xfId="6206"/>
    <cellStyle name="Style 24 2" xfId="6207"/>
    <cellStyle name="Style 24 3" xfId="6208"/>
    <cellStyle name="Style 25" xfId="6209"/>
    <cellStyle name="Style 26" xfId="6210"/>
    <cellStyle name="Style 27" xfId="6211"/>
    <cellStyle name="Style 27 2" xfId="6212"/>
    <cellStyle name="Style 27 3" xfId="6213"/>
    <cellStyle name="Style 28" xfId="6214"/>
    <cellStyle name="Style 28 2" xfId="6215"/>
    <cellStyle name="Style 28 3" xfId="6216"/>
    <cellStyle name="Style 29" xfId="6217"/>
    <cellStyle name="Style 3" xfId="6218"/>
    <cellStyle name="Style 30" xfId="6219"/>
    <cellStyle name="Style 31" xfId="6220"/>
    <cellStyle name="Style 32" xfId="6221"/>
    <cellStyle name="Style 33" xfId="6222"/>
    <cellStyle name="Style 34" xfId="6223"/>
    <cellStyle name="Style 35" xfId="6224"/>
    <cellStyle name="Style 36" xfId="6225"/>
    <cellStyle name="Style 37" xfId="6226"/>
    <cellStyle name="Style 38" xfId="6227"/>
    <cellStyle name="Style 39" xfId="6228"/>
    <cellStyle name="Style 4" xfId="6229"/>
    <cellStyle name="Style 40" xfId="6230"/>
    <cellStyle name="Style 41" xfId="6231"/>
    <cellStyle name="Style 42" xfId="6232"/>
    <cellStyle name="Style 43" xfId="6233"/>
    <cellStyle name="Style 44" xfId="6234"/>
    <cellStyle name="Style 45" xfId="6235"/>
    <cellStyle name="Style 46" xfId="6236"/>
    <cellStyle name="Style 47" xfId="6237"/>
    <cellStyle name="Style 48" xfId="6238"/>
    <cellStyle name="Style 49" xfId="6239"/>
    <cellStyle name="Style 5" xfId="6240"/>
    <cellStyle name="Style 50" xfId="6241"/>
    <cellStyle name="Style 51" xfId="6242"/>
    <cellStyle name="Style 52" xfId="6243"/>
    <cellStyle name="Style 53" xfId="6244"/>
    <cellStyle name="Style 54" xfId="6245"/>
    <cellStyle name="Style 55" xfId="6246"/>
    <cellStyle name="Style 56" xfId="6247"/>
    <cellStyle name="Style 57" xfId="6248"/>
    <cellStyle name="Style 58" xfId="6249"/>
    <cellStyle name="Style 59" xfId="6250"/>
    <cellStyle name="Style 6" xfId="6251"/>
    <cellStyle name="Style 60" xfId="6252"/>
    <cellStyle name="Style 61" xfId="6253"/>
    <cellStyle name="Style 62" xfId="6254"/>
    <cellStyle name="Style 7" xfId="6255"/>
    <cellStyle name="Style 8" xfId="6256"/>
    <cellStyle name="Style 9" xfId="6257"/>
    <cellStyle name="Style1 - Style1" xfId="6258"/>
    <cellStyle name="styMcList" xfId="6259"/>
    <cellStyle name="Subtitle" xfId="6260"/>
    <cellStyle name="-Subtitle_chart" xfId="6261"/>
    <cellStyle name="Subtitle_Report Finance" xfId="6262"/>
    <cellStyle name="Subtotal" xfId="6263"/>
    <cellStyle name="Subtotal 2" xfId="6264"/>
    <cellStyle name="Subtotal2" xfId="6265"/>
    <cellStyle name="subtotals" xfId="6266"/>
    <cellStyle name="supPercentage" xfId="6267"/>
    <cellStyle name="supText" xfId="6268"/>
    <cellStyle name="Table Col Head" xfId="6269"/>
    <cellStyle name="Table Head" xfId="6270"/>
    <cellStyle name="Table Head Aligned" xfId="6271"/>
    <cellStyle name="Table Head Blue" xfId="6272"/>
    <cellStyle name="Table Head Green" xfId="6273"/>
    <cellStyle name="Table Heading" xfId="6274"/>
    <cellStyle name="Table Sub Head" xfId="6275"/>
    <cellStyle name="Table Title" xfId="6276"/>
    <cellStyle name="Table Units" xfId="6277"/>
    <cellStyle name="Tablebody" xfId="6278"/>
    <cellStyle name="TablebodyDate" xfId="6279"/>
    <cellStyle name="TablebodyOutstandingAmount" xfId="6280"/>
    <cellStyle name="TablebodyPrice" xfId="6281"/>
    <cellStyle name="Tableheading" xfId="6282"/>
    <cellStyle name="Test" xfId="6283"/>
    <cellStyle name="TEXT" xfId="6284"/>
    <cellStyle name="Text Indent A" xfId="6285"/>
    <cellStyle name="Text Indent B" xfId="6286"/>
    <cellStyle name="Text Indent C" xfId="6287"/>
    <cellStyle name="Text Wrap" xfId="6288"/>
    <cellStyle name="TEXT_(19) Loan Feb-11(Feb-11 figures)" xfId="6289"/>
    <cellStyle name="TextStyle" xfId="6290"/>
    <cellStyle name="Title - Underline" xfId="6291"/>
    <cellStyle name="Title 2" xfId="6292"/>
    <cellStyle name="-Title_01" xfId="6293"/>
    <cellStyle name="Titles" xfId="6294"/>
    <cellStyle name="Titles - Other" xfId="6295"/>
    <cellStyle name="Titles_Avg_BS " xfId="6296"/>
    <cellStyle name="TitreRub" xfId="6297"/>
    <cellStyle name="TitreTab" xfId="6298"/>
    <cellStyle name="TOALS" xfId="6299"/>
    <cellStyle name="Total 2" xfId="6300"/>
    <cellStyle name="TotalNumbers" xfId="6301"/>
    <cellStyle name="TOTALS" xfId="6302"/>
    <cellStyle name="toto" xfId="6303"/>
    <cellStyle name="Trade_Title" xfId="6304"/>
    <cellStyle name="TradeScheduleColHdrStyle" xfId="6305"/>
    <cellStyle name="TradeScheduleDataStyle" xfId="6306"/>
    <cellStyle name="TradeScheduleHdrStyle" xfId="6307"/>
    <cellStyle name="TradeSchedulePercentStyle" xfId="6308"/>
    <cellStyle name="TypeIn" xfId="6309"/>
    <cellStyle name="UBOLD" xfId="6310"/>
    <cellStyle name="underlineHeading" xfId="6311"/>
    <cellStyle name="UnitValuation" xfId="6312"/>
    <cellStyle name="Unlocked" xfId="6313"/>
    <cellStyle name="unpro" xfId="6314"/>
    <cellStyle name="UNPROBLD" xfId="6315"/>
    <cellStyle name="unprobold" xfId="6316"/>
    <cellStyle name="unprotected" xfId="6317"/>
    <cellStyle name="us" xfId="6318"/>
    <cellStyle name="V" xfId="6319"/>
    <cellStyle name="v_~8200732" xfId="6320"/>
    <cellStyle name="v_~8200732_Sheet1" xfId="6321"/>
    <cellStyle name="v_10 BIG Old Spds" xfId="6322"/>
    <cellStyle name="v_10 BIG Pete Spds" xfId="6323"/>
    <cellStyle name="v_10 BIG Rocky Spds" xfId="6324"/>
    <cellStyle name="v_Collateral Summary 051106" xfId="6325"/>
    <cellStyle name="v_Collateral Summary 051106_Sheet1" xfId="6326"/>
    <cellStyle name="v_Pine Mountain 2_Omnicron Request_10.15.06" xfId="6327"/>
    <cellStyle name="v_PM II_Modeling Summary_v12b PJ Sprds 052506_Portfolio 7" xfId="6328"/>
    <cellStyle name="v_PM II_Modeling Summary_v12b PJ Sprds 052506_Portfolio 7_Sheet1" xfId="6329"/>
    <cellStyle name="V_Report Finance" xfId="6330"/>
    <cellStyle name="V_Sheet1" xfId="6331"/>
    <cellStyle name="Valuta (0)_LINEA GLOBALE" xfId="6332"/>
    <cellStyle name="Valuta [0]_Fees &amp; Expenses" xfId="6333"/>
    <cellStyle name="Valuta_Fees &amp; Expenses" xfId="6334"/>
    <cellStyle name="Währung [0]_Country" xfId="6335"/>
    <cellStyle name="Währung_Country" xfId="6336"/>
    <cellStyle name="Warning" xfId="6337"/>
    <cellStyle name="Warning Text 2" xfId="6338"/>
    <cellStyle name="WorksheetForm" xfId="6339"/>
    <cellStyle name="xy" xfId="6340"/>
    <cellStyle name="Y2K Compliant Date Fmt" xfId="6341"/>
    <cellStyle name="Year" xfId="6342"/>
    <cellStyle name="Years" xfId="6343"/>
    <cellStyle name="日付" xfId="6344"/>
    <cellStyle name="標準_Book3" xfId="63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calcChain" Target="calcChain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fb0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mr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ap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my0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u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l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ag0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sp0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oc0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nv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NBDT%20Inst/NB0506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dc0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n0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FB0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mr0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ap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MY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U0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l0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ag0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sp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L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OC07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NV07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dc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n08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fb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ag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sp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oc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nv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dc0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n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28563364929.485931</v>
          </cell>
        </row>
      </sheetData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28740361376.723946</v>
          </cell>
        </row>
      </sheetData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29096352207.255882</v>
          </cell>
        </row>
      </sheetData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29423313250.309963</v>
          </cell>
        </row>
      </sheetData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29904420293.369949</v>
          </cell>
        </row>
      </sheetData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30192423819.521263</v>
          </cell>
        </row>
      </sheetData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30534515536.923256</v>
          </cell>
        </row>
      </sheetData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30645306166.036934</v>
          </cell>
        </row>
      </sheetData>
      <sheetData sheetId="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30723142805.009399</v>
          </cell>
        </row>
      </sheetData>
      <sheetData sheetId="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30582685570.265083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NB0506"/>
      <sheetName val="NBDTI"/>
    </sheetNames>
    <sheetDataSet>
      <sheetData sheetId="0">
        <row r="8">
          <cell r="S8">
            <v>0</v>
          </cell>
        </row>
        <row r="463">
          <cell r="S463">
            <v>25474471452.395435</v>
          </cell>
        </row>
      </sheetData>
      <sheetData sheetId="1" refreshError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31026051213.552906</v>
          </cell>
        </row>
      </sheetData>
      <sheetData sheetId="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31204967849.636963</v>
          </cell>
        </row>
      </sheetData>
      <sheetData sheetId="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31436788752.57288</v>
          </cell>
        </row>
      </sheetData>
      <sheetData sheetId="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31766227604.989109</v>
          </cell>
        </row>
      </sheetData>
      <sheetData sheetId="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32105986535.472324</v>
          </cell>
        </row>
      </sheetData>
      <sheetData sheetId="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32381205792.838249</v>
          </cell>
        </row>
      </sheetData>
      <sheetData sheetId="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663094434482.70862</v>
          </cell>
        </row>
      </sheetData>
      <sheetData sheetId="1">
        <row r="433">
          <cell r="C433">
            <v>32750688683.894691</v>
          </cell>
        </row>
      </sheetData>
      <sheetData sheetId="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681753163194.14282</v>
          </cell>
        </row>
      </sheetData>
      <sheetData sheetId="1">
        <row r="433">
          <cell r="C433">
            <v>33028065470.894585</v>
          </cell>
        </row>
      </sheetData>
      <sheetData sheetId="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696077907318.88794</v>
          </cell>
        </row>
      </sheetData>
      <sheetData sheetId="1">
        <row r="433">
          <cell r="C433">
            <v>33597285546.806248</v>
          </cell>
        </row>
      </sheetData>
      <sheetData sheetId="2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703609675732.20813</v>
          </cell>
        </row>
      </sheetData>
      <sheetData sheetId="1">
        <row r="433">
          <cell r="C433">
            <v>33479612832.110329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26072063895.6842</v>
          </cell>
        </row>
      </sheetData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706823476944.33936</v>
          </cell>
        </row>
      </sheetData>
      <sheetData sheetId="1">
        <row r="433">
          <cell r="C433">
            <v>33528234725.332211</v>
          </cell>
        </row>
      </sheetData>
      <sheetData sheetId="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746138077087.20093</v>
          </cell>
        </row>
      </sheetData>
      <sheetData sheetId="1">
        <row r="433">
          <cell r="C433">
            <v>33945252423.109215</v>
          </cell>
        </row>
      </sheetData>
      <sheetData sheetId="2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723735245941.17371</v>
          </cell>
        </row>
      </sheetData>
      <sheetData sheetId="1">
        <row r="433">
          <cell r="C433">
            <v>34531168337.755753</v>
          </cell>
        </row>
      </sheetData>
      <sheetData sheetId="2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752758667464.76917</v>
          </cell>
        </row>
      </sheetData>
      <sheetData sheetId="1">
        <row r="433">
          <cell r="C433">
            <v>35377395748.930099</v>
          </cell>
        </row>
      </sheetData>
      <sheetData sheetId="2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748659131511.83826</v>
          </cell>
        </row>
      </sheetData>
      <sheetData sheetId="1">
        <row r="433">
          <cell r="C433">
            <v>35546314184.4478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26415344452.919998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26856415235.0242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27494964101.177593</v>
          </cell>
        </row>
      </sheetData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27955940532.792595</v>
          </cell>
        </row>
      </sheetData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28194361602.293327</v>
          </cell>
        </row>
      </sheetData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28336892915.349789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A133"/>
  <sheetViews>
    <sheetView tabSelected="1" zoomScaleNormal="100" workbookViewId="0">
      <pane xSplit="105" ySplit="4" topLeftCell="DO49" activePane="bottomRight" state="frozen"/>
      <selection pane="topRight" activeCell="DB1" sqref="DB1"/>
      <selection pane="bottomLeft" activeCell="A5" sqref="A5"/>
      <selection pane="bottomRight" activeCell="DP67" sqref="DP67"/>
    </sheetView>
  </sheetViews>
  <sheetFormatPr defaultRowHeight="15"/>
  <cols>
    <col min="1" max="1" width="8.28515625" style="3" customWidth="1"/>
    <col min="2" max="2" width="57.28515625" style="3" customWidth="1"/>
    <col min="3" max="26" width="8.140625" style="3" hidden="1" customWidth="1"/>
    <col min="27" max="27" width="8.28515625" style="3" hidden="1" customWidth="1"/>
    <col min="28" max="43" width="8.140625" style="3" hidden="1" customWidth="1"/>
    <col min="44" max="44" width="8" style="3" hidden="1" customWidth="1"/>
    <col min="45" max="53" width="8.140625" style="3" hidden="1" customWidth="1"/>
    <col min="54" max="54" width="8.28515625" style="3" hidden="1" customWidth="1"/>
    <col min="55" max="58" width="8.140625" style="3" hidden="1" customWidth="1"/>
    <col min="59" max="60" width="8" style="3" hidden="1" customWidth="1"/>
    <col min="61" max="62" width="7.85546875" style="3" hidden="1" customWidth="1"/>
    <col min="63" max="65" width="10.7109375" style="3" hidden="1" customWidth="1"/>
    <col min="66" max="66" width="10.42578125" style="3" hidden="1" customWidth="1"/>
    <col min="67" max="96" width="10.7109375" style="3" hidden="1" customWidth="1"/>
    <col min="97" max="118" width="14.28515625" style="3" hidden="1" customWidth="1"/>
    <col min="119" max="131" width="14.28515625" style="3" customWidth="1"/>
    <col min="132" max="274" width="9.140625" style="3"/>
    <col min="275" max="275" width="5.85546875" style="3" customWidth="1"/>
    <col min="276" max="276" width="55.42578125" style="3" bestFit="1" customWidth="1"/>
    <col min="277" max="369" width="0" style="3" hidden="1" customWidth="1"/>
    <col min="370" max="380" width="10.7109375" style="3" customWidth="1"/>
    <col min="381" max="530" width="9.140625" style="3"/>
    <col min="531" max="531" width="5.85546875" style="3" customWidth="1"/>
    <col min="532" max="532" width="55.42578125" style="3" bestFit="1" customWidth="1"/>
    <col min="533" max="625" width="0" style="3" hidden="1" customWidth="1"/>
    <col min="626" max="636" width="10.7109375" style="3" customWidth="1"/>
    <col min="637" max="786" width="9.140625" style="3"/>
    <col min="787" max="787" width="5.85546875" style="3" customWidth="1"/>
    <col min="788" max="788" width="55.42578125" style="3" bestFit="1" customWidth="1"/>
    <col min="789" max="881" width="0" style="3" hidden="1" customWidth="1"/>
    <col min="882" max="892" width="10.7109375" style="3" customWidth="1"/>
    <col min="893" max="1042" width="9.140625" style="3"/>
    <col min="1043" max="1043" width="5.85546875" style="3" customWidth="1"/>
    <col min="1044" max="1044" width="55.42578125" style="3" bestFit="1" customWidth="1"/>
    <col min="1045" max="1137" width="0" style="3" hidden="1" customWidth="1"/>
    <col min="1138" max="1148" width="10.7109375" style="3" customWidth="1"/>
    <col min="1149" max="1298" width="9.140625" style="3"/>
    <col min="1299" max="1299" width="5.85546875" style="3" customWidth="1"/>
    <col min="1300" max="1300" width="55.42578125" style="3" bestFit="1" customWidth="1"/>
    <col min="1301" max="1393" width="0" style="3" hidden="1" customWidth="1"/>
    <col min="1394" max="1404" width="10.7109375" style="3" customWidth="1"/>
    <col min="1405" max="1554" width="9.140625" style="3"/>
    <col min="1555" max="1555" width="5.85546875" style="3" customWidth="1"/>
    <col min="1556" max="1556" width="55.42578125" style="3" bestFit="1" customWidth="1"/>
    <col min="1557" max="1649" width="0" style="3" hidden="1" customWidth="1"/>
    <col min="1650" max="1660" width="10.7109375" style="3" customWidth="1"/>
    <col min="1661" max="1810" width="9.140625" style="3"/>
    <col min="1811" max="1811" width="5.85546875" style="3" customWidth="1"/>
    <col min="1812" max="1812" width="55.42578125" style="3" bestFit="1" customWidth="1"/>
    <col min="1813" max="1905" width="0" style="3" hidden="1" customWidth="1"/>
    <col min="1906" max="1916" width="10.7109375" style="3" customWidth="1"/>
    <col min="1917" max="2066" width="9.140625" style="3"/>
    <col min="2067" max="2067" width="5.85546875" style="3" customWidth="1"/>
    <col min="2068" max="2068" width="55.42578125" style="3" bestFit="1" customWidth="1"/>
    <col min="2069" max="2161" width="0" style="3" hidden="1" customWidth="1"/>
    <col min="2162" max="2172" width="10.7109375" style="3" customWidth="1"/>
    <col min="2173" max="2322" width="9.140625" style="3"/>
    <col min="2323" max="2323" width="5.85546875" style="3" customWidth="1"/>
    <col min="2324" max="2324" width="55.42578125" style="3" bestFit="1" customWidth="1"/>
    <col min="2325" max="2417" width="0" style="3" hidden="1" customWidth="1"/>
    <col min="2418" max="2428" width="10.7109375" style="3" customWidth="1"/>
    <col min="2429" max="2578" width="9.140625" style="3"/>
    <col min="2579" max="2579" width="5.85546875" style="3" customWidth="1"/>
    <col min="2580" max="2580" width="55.42578125" style="3" bestFit="1" customWidth="1"/>
    <col min="2581" max="2673" width="0" style="3" hidden="1" customWidth="1"/>
    <col min="2674" max="2684" width="10.7109375" style="3" customWidth="1"/>
    <col min="2685" max="2834" width="9.140625" style="3"/>
    <col min="2835" max="2835" width="5.85546875" style="3" customWidth="1"/>
    <col min="2836" max="2836" width="55.42578125" style="3" bestFit="1" customWidth="1"/>
    <col min="2837" max="2929" width="0" style="3" hidden="1" customWidth="1"/>
    <col min="2930" max="2940" width="10.7109375" style="3" customWidth="1"/>
    <col min="2941" max="3090" width="9.140625" style="3"/>
    <col min="3091" max="3091" width="5.85546875" style="3" customWidth="1"/>
    <col min="3092" max="3092" width="55.42578125" style="3" bestFit="1" customWidth="1"/>
    <col min="3093" max="3185" width="0" style="3" hidden="1" customWidth="1"/>
    <col min="3186" max="3196" width="10.7109375" style="3" customWidth="1"/>
    <col min="3197" max="3346" width="9.140625" style="3"/>
    <col min="3347" max="3347" width="5.85546875" style="3" customWidth="1"/>
    <col min="3348" max="3348" width="55.42578125" style="3" bestFit="1" customWidth="1"/>
    <col min="3349" max="3441" width="0" style="3" hidden="1" customWidth="1"/>
    <col min="3442" max="3452" width="10.7109375" style="3" customWidth="1"/>
    <col min="3453" max="3602" width="9.140625" style="3"/>
    <col min="3603" max="3603" width="5.85546875" style="3" customWidth="1"/>
    <col min="3604" max="3604" width="55.42578125" style="3" bestFit="1" customWidth="1"/>
    <col min="3605" max="3697" width="0" style="3" hidden="1" customWidth="1"/>
    <col min="3698" max="3708" width="10.7109375" style="3" customWidth="1"/>
    <col min="3709" max="3858" width="9.140625" style="3"/>
    <col min="3859" max="3859" width="5.85546875" style="3" customWidth="1"/>
    <col min="3860" max="3860" width="55.42578125" style="3" bestFit="1" customWidth="1"/>
    <col min="3861" max="3953" width="0" style="3" hidden="1" customWidth="1"/>
    <col min="3954" max="3964" width="10.7109375" style="3" customWidth="1"/>
    <col min="3965" max="4114" width="9.140625" style="3"/>
    <col min="4115" max="4115" width="5.85546875" style="3" customWidth="1"/>
    <col min="4116" max="4116" width="55.42578125" style="3" bestFit="1" customWidth="1"/>
    <col min="4117" max="4209" width="0" style="3" hidden="1" customWidth="1"/>
    <col min="4210" max="4220" width="10.7109375" style="3" customWidth="1"/>
    <col min="4221" max="4370" width="9.140625" style="3"/>
    <col min="4371" max="4371" width="5.85546875" style="3" customWidth="1"/>
    <col min="4372" max="4372" width="55.42578125" style="3" bestFit="1" customWidth="1"/>
    <col min="4373" max="4465" width="0" style="3" hidden="1" customWidth="1"/>
    <col min="4466" max="4476" width="10.7109375" style="3" customWidth="1"/>
    <col min="4477" max="4626" width="9.140625" style="3"/>
    <col min="4627" max="4627" width="5.85546875" style="3" customWidth="1"/>
    <col min="4628" max="4628" width="55.42578125" style="3" bestFit="1" customWidth="1"/>
    <col min="4629" max="4721" width="0" style="3" hidden="1" customWidth="1"/>
    <col min="4722" max="4732" width="10.7109375" style="3" customWidth="1"/>
    <col min="4733" max="4882" width="9.140625" style="3"/>
    <col min="4883" max="4883" width="5.85546875" style="3" customWidth="1"/>
    <col min="4884" max="4884" width="55.42578125" style="3" bestFit="1" customWidth="1"/>
    <col min="4885" max="4977" width="0" style="3" hidden="1" customWidth="1"/>
    <col min="4978" max="4988" width="10.7109375" style="3" customWidth="1"/>
    <col min="4989" max="5138" width="9.140625" style="3"/>
    <col min="5139" max="5139" width="5.85546875" style="3" customWidth="1"/>
    <col min="5140" max="5140" width="55.42578125" style="3" bestFit="1" customWidth="1"/>
    <col min="5141" max="5233" width="0" style="3" hidden="1" customWidth="1"/>
    <col min="5234" max="5244" width="10.7109375" style="3" customWidth="1"/>
    <col min="5245" max="5394" width="9.140625" style="3"/>
    <col min="5395" max="5395" width="5.85546875" style="3" customWidth="1"/>
    <col min="5396" max="5396" width="55.42578125" style="3" bestFit="1" customWidth="1"/>
    <col min="5397" max="5489" width="0" style="3" hidden="1" customWidth="1"/>
    <col min="5490" max="5500" width="10.7109375" style="3" customWidth="1"/>
    <col min="5501" max="5650" width="9.140625" style="3"/>
    <col min="5651" max="5651" width="5.85546875" style="3" customWidth="1"/>
    <col min="5652" max="5652" width="55.42578125" style="3" bestFit="1" customWidth="1"/>
    <col min="5653" max="5745" width="0" style="3" hidden="1" customWidth="1"/>
    <col min="5746" max="5756" width="10.7109375" style="3" customWidth="1"/>
    <col min="5757" max="5906" width="9.140625" style="3"/>
    <col min="5907" max="5907" width="5.85546875" style="3" customWidth="1"/>
    <col min="5908" max="5908" width="55.42578125" style="3" bestFit="1" customWidth="1"/>
    <col min="5909" max="6001" width="0" style="3" hidden="1" customWidth="1"/>
    <col min="6002" max="6012" width="10.7109375" style="3" customWidth="1"/>
    <col min="6013" max="6162" width="9.140625" style="3"/>
    <col min="6163" max="6163" width="5.85546875" style="3" customWidth="1"/>
    <col min="6164" max="6164" width="55.42578125" style="3" bestFit="1" customWidth="1"/>
    <col min="6165" max="6257" width="0" style="3" hidden="1" customWidth="1"/>
    <col min="6258" max="6268" width="10.7109375" style="3" customWidth="1"/>
    <col min="6269" max="6418" width="9.140625" style="3"/>
    <col min="6419" max="6419" width="5.85546875" style="3" customWidth="1"/>
    <col min="6420" max="6420" width="55.42578125" style="3" bestFit="1" customWidth="1"/>
    <col min="6421" max="6513" width="0" style="3" hidden="1" customWidth="1"/>
    <col min="6514" max="6524" width="10.7109375" style="3" customWidth="1"/>
    <col min="6525" max="6674" width="9.140625" style="3"/>
    <col min="6675" max="6675" width="5.85546875" style="3" customWidth="1"/>
    <col min="6676" max="6676" width="55.42578125" style="3" bestFit="1" customWidth="1"/>
    <col min="6677" max="6769" width="0" style="3" hidden="1" customWidth="1"/>
    <col min="6770" max="6780" width="10.7109375" style="3" customWidth="1"/>
    <col min="6781" max="6930" width="9.140625" style="3"/>
    <col min="6931" max="6931" width="5.85546875" style="3" customWidth="1"/>
    <col min="6932" max="6932" width="55.42578125" style="3" bestFit="1" customWidth="1"/>
    <col min="6933" max="7025" width="0" style="3" hidden="1" customWidth="1"/>
    <col min="7026" max="7036" width="10.7109375" style="3" customWidth="1"/>
    <col min="7037" max="7186" width="9.140625" style="3"/>
    <col min="7187" max="7187" width="5.85546875" style="3" customWidth="1"/>
    <col min="7188" max="7188" width="55.42578125" style="3" bestFit="1" customWidth="1"/>
    <col min="7189" max="7281" width="0" style="3" hidden="1" customWidth="1"/>
    <col min="7282" max="7292" width="10.7109375" style="3" customWidth="1"/>
    <col min="7293" max="7442" width="9.140625" style="3"/>
    <col min="7443" max="7443" width="5.85546875" style="3" customWidth="1"/>
    <col min="7444" max="7444" width="55.42578125" style="3" bestFit="1" customWidth="1"/>
    <col min="7445" max="7537" width="0" style="3" hidden="1" customWidth="1"/>
    <col min="7538" max="7548" width="10.7109375" style="3" customWidth="1"/>
    <col min="7549" max="7698" width="9.140625" style="3"/>
    <col min="7699" max="7699" width="5.85546875" style="3" customWidth="1"/>
    <col min="7700" max="7700" width="55.42578125" style="3" bestFit="1" customWidth="1"/>
    <col min="7701" max="7793" width="0" style="3" hidden="1" customWidth="1"/>
    <col min="7794" max="7804" width="10.7109375" style="3" customWidth="1"/>
    <col min="7805" max="7954" width="9.140625" style="3"/>
    <col min="7955" max="7955" width="5.85546875" style="3" customWidth="1"/>
    <col min="7956" max="7956" width="55.42578125" style="3" bestFit="1" customWidth="1"/>
    <col min="7957" max="8049" width="0" style="3" hidden="1" customWidth="1"/>
    <col min="8050" max="8060" width="10.7109375" style="3" customWidth="1"/>
    <col min="8061" max="8210" width="9.140625" style="3"/>
    <col min="8211" max="8211" width="5.85546875" style="3" customWidth="1"/>
    <col min="8212" max="8212" width="55.42578125" style="3" bestFit="1" customWidth="1"/>
    <col min="8213" max="8305" width="0" style="3" hidden="1" customWidth="1"/>
    <col min="8306" max="8316" width="10.7109375" style="3" customWidth="1"/>
    <col min="8317" max="8466" width="9.140625" style="3"/>
    <col min="8467" max="8467" width="5.85546875" style="3" customWidth="1"/>
    <col min="8468" max="8468" width="55.42578125" style="3" bestFit="1" customWidth="1"/>
    <col min="8469" max="8561" width="0" style="3" hidden="1" customWidth="1"/>
    <col min="8562" max="8572" width="10.7109375" style="3" customWidth="1"/>
    <col min="8573" max="8722" width="9.140625" style="3"/>
    <col min="8723" max="8723" width="5.85546875" style="3" customWidth="1"/>
    <col min="8724" max="8724" width="55.42578125" style="3" bestFit="1" customWidth="1"/>
    <col min="8725" max="8817" width="0" style="3" hidden="1" customWidth="1"/>
    <col min="8818" max="8828" width="10.7109375" style="3" customWidth="1"/>
    <col min="8829" max="8978" width="9.140625" style="3"/>
    <col min="8979" max="8979" width="5.85546875" style="3" customWidth="1"/>
    <col min="8980" max="8980" width="55.42578125" style="3" bestFit="1" customWidth="1"/>
    <col min="8981" max="9073" width="0" style="3" hidden="1" customWidth="1"/>
    <col min="9074" max="9084" width="10.7109375" style="3" customWidth="1"/>
    <col min="9085" max="9234" width="9.140625" style="3"/>
    <col min="9235" max="9235" width="5.85546875" style="3" customWidth="1"/>
    <col min="9236" max="9236" width="55.42578125" style="3" bestFit="1" customWidth="1"/>
    <col min="9237" max="9329" width="0" style="3" hidden="1" customWidth="1"/>
    <col min="9330" max="9340" width="10.7109375" style="3" customWidth="1"/>
    <col min="9341" max="9490" width="9.140625" style="3"/>
    <col min="9491" max="9491" width="5.85546875" style="3" customWidth="1"/>
    <col min="9492" max="9492" width="55.42578125" style="3" bestFit="1" customWidth="1"/>
    <col min="9493" max="9585" width="0" style="3" hidden="1" customWidth="1"/>
    <col min="9586" max="9596" width="10.7109375" style="3" customWidth="1"/>
    <col min="9597" max="9746" width="9.140625" style="3"/>
    <col min="9747" max="9747" width="5.85546875" style="3" customWidth="1"/>
    <col min="9748" max="9748" width="55.42578125" style="3" bestFit="1" customWidth="1"/>
    <col min="9749" max="9841" width="0" style="3" hidden="1" customWidth="1"/>
    <col min="9842" max="9852" width="10.7109375" style="3" customWidth="1"/>
    <col min="9853" max="10002" width="9.140625" style="3"/>
    <col min="10003" max="10003" width="5.85546875" style="3" customWidth="1"/>
    <col min="10004" max="10004" width="55.42578125" style="3" bestFit="1" customWidth="1"/>
    <col min="10005" max="10097" width="0" style="3" hidden="1" customWidth="1"/>
    <col min="10098" max="10108" width="10.7109375" style="3" customWidth="1"/>
    <col min="10109" max="10258" width="9.140625" style="3"/>
    <col min="10259" max="10259" width="5.85546875" style="3" customWidth="1"/>
    <col min="10260" max="10260" width="55.42578125" style="3" bestFit="1" customWidth="1"/>
    <col min="10261" max="10353" width="0" style="3" hidden="1" customWidth="1"/>
    <col min="10354" max="10364" width="10.7109375" style="3" customWidth="1"/>
    <col min="10365" max="10514" width="9.140625" style="3"/>
    <col min="10515" max="10515" width="5.85546875" style="3" customWidth="1"/>
    <col min="10516" max="10516" width="55.42578125" style="3" bestFit="1" customWidth="1"/>
    <col min="10517" max="10609" width="0" style="3" hidden="1" customWidth="1"/>
    <col min="10610" max="10620" width="10.7109375" style="3" customWidth="1"/>
    <col min="10621" max="10770" width="9.140625" style="3"/>
    <col min="10771" max="10771" width="5.85546875" style="3" customWidth="1"/>
    <col min="10772" max="10772" width="55.42578125" style="3" bestFit="1" customWidth="1"/>
    <col min="10773" max="10865" width="0" style="3" hidden="1" customWidth="1"/>
    <col min="10866" max="10876" width="10.7109375" style="3" customWidth="1"/>
    <col min="10877" max="11026" width="9.140625" style="3"/>
    <col min="11027" max="11027" width="5.85546875" style="3" customWidth="1"/>
    <col min="11028" max="11028" width="55.42578125" style="3" bestFit="1" customWidth="1"/>
    <col min="11029" max="11121" width="0" style="3" hidden="1" customWidth="1"/>
    <col min="11122" max="11132" width="10.7109375" style="3" customWidth="1"/>
    <col min="11133" max="11282" width="9.140625" style="3"/>
    <col min="11283" max="11283" width="5.85546875" style="3" customWidth="1"/>
    <col min="11284" max="11284" width="55.42578125" style="3" bestFit="1" customWidth="1"/>
    <col min="11285" max="11377" width="0" style="3" hidden="1" customWidth="1"/>
    <col min="11378" max="11388" width="10.7109375" style="3" customWidth="1"/>
    <col min="11389" max="11538" width="9.140625" style="3"/>
    <col min="11539" max="11539" width="5.85546875" style="3" customWidth="1"/>
    <col min="11540" max="11540" width="55.42578125" style="3" bestFit="1" customWidth="1"/>
    <col min="11541" max="11633" width="0" style="3" hidden="1" customWidth="1"/>
    <col min="11634" max="11644" width="10.7109375" style="3" customWidth="1"/>
    <col min="11645" max="11794" width="9.140625" style="3"/>
    <col min="11795" max="11795" width="5.85546875" style="3" customWidth="1"/>
    <col min="11796" max="11796" width="55.42578125" style="3" bestFit="1" customWidth="1"/>
    <col min="11797" max="11889" width="0" style="3" hidden="1" customWidth="1"/>
    <col min="11890" max="11900" width="10.7109375" style="3" customWidth="1"/>
    <col min="11901" max="12050" width="9.140625" style="3"/>
    <col min="12051" max="12051" width="5.85546875" style="3" customWidth="1"/>
    <col min="12052" max="12052" width="55.42578125" style="3" bestFit="1" customWidth="1"/>
    <col min="12053" max="12145" width="0" style="3" hidden="1" customWidth="1"/>
    <col min="12146" max="12156" width="10.7109375" style="3" customWidth="1"/>
    <col min="12157" max="12306" width="9.140625" style="3"/>
    <col min="12307" max="12307" width="5.85546875" style="3" customWidth="1"/>
    <col min="12308" max="12308" width="55.42578125" style="3" bestFit="1" customWidth="1"/>
    <col min="12309" max="12401" width="0" style="3" hidden="1" customWidth="1"/>
    <col min="12402" max="12412" width="10.7109375" style="3" customWidth="1"/>
    <col min="12413" max="12562" width="9.140625" style="3"/>
    <col min="12563" max="12563" width="5.85546875" style="3" customWidth="1"/>
    <col min="12564" max="12564" width="55.42578125" style="3" bestFit="1" customWidth="1"/>
    <col min="12565" max="12657" width="0" style="3" hidden="1" customWidth="1"/>
    <col min="12658" max="12668" width="10.7109375" style="3" customWidth="1"/>
    <col min="12669" max="12818" width="9.140625" style="3"/>
    <col min="12819" max="12819" width="5.85546875" style="3" customWidth="1"/>
    <col min="12820" max="12820" width="55.42578125" style="3" bestFit="1" customWidth="1"/>
    <col min="12821" max="12913" width="0" style="3" hidden="1" customWidth="1"/>
    <col min="12914" max="12924" width="10.7109375" style="3" customWidth="1"/>
    <col min="12925" max="13074" width="9.140625" style="3"/>
    <col min="13075" max="13075" width="5.85546875" style="3" customWidth="1"/>
    <col min="13076" max="13076" width="55.42578125" style="3" bestFit="1" customWidth="1"/>
    <col min="13077" max="13169" width="0" style="3" hidden="1" customWidth="1"/>
    <col min="13170" max="13180" width="10.7109375" style="3" customWidth="1"/>
    <col min="13181" max="13330" width="9.140625" style="3"/>
    <col min="13331" max="13331" width="5.85546875" style="3" customWidth="1"/>
    <col min="13332" max="13332" width="55.42578125" style="3" bestFit="1" customWidth="1"/>
    <col min="13333" max="13425" width="0" style="3" hidden="1" customWidth="1"/>
    <col min="13426" max="13436" width="10.7109375" style="3" customWidth="1"/>
    <col min="13437" max="13586" width="9.140625" style="3"/>
    <col min="13587" max="13587" width="5.85546875" style="3" customWidth="1"/>
    <col min="13588" max="13588" width="55.42578125" style="3" bestFit="1" customWidth="1"/>
    <col min="13589" max="13681" width="0" style="3" hidden="1" customWidth="1"/>
    <col min="13682" max="13692" width="10.7109375" style="3" customWidth="1"/>
    <col min="13693" max="13842" width="9.140625" style="3"/>
    <col min="13843" max="13843" width="5.85546875" style="3" customWidth="1"/>
    <col min="13844" max="13844" width="55.42578125" style="3" bestFit="1" customWidth="1"/>
    <col min="13845" max="13937" width="0" style="3" hidden="1" customWidth="1"/>
    <col min="13938" max="13948" width="10.7109375" style="3" customWidth="1"/>
    <col min="13949" max="14098" width="9.140625" style="3"/>
    <col min="14099" max="14099" width="5.85546875" style="3" customWidth="1"/>
    <col min="14100" max="14100" width="55.42578125" style="3" bestFit="1" customWidth="1"/>
    <col min="14101" max="14193" width="0" style="3" hidden="1" customWidth="1"/>
    <col min="14194" max="14204" width="10.7109375" style="3" customWidth="1"/>
    <col min="14205" max="14354" width="9.140625" style="3"/>
    <col min="14355" max="14355" width="5.85546875" style="3" customWidth="1"/>
    <col min="14356" max="14356" width="55.42578125" style="3" bestFit="1" customWidth="1"/>
    <col min="14357" max="14449" width="0" style="3" hidden="1" customWidth="1"/>
    <col min="14450" max="14460" width="10.7109375" style="3" customWidth="1"/>
    <col min="14461" max="14610" width="9.140625" style="3"/>
    <col min="14611" max="14611" width="5.85546875" style="3" customWidth="1"/>
    <col min="14612" max="14612" width="55.42578125" style="3" bestFit="1" customWidth="1"/>
    <col min="14613" max="14705" width="0" style="3" hidden="1" customWidth="1"/>
    <col min="14706" max="14716" width="10.7109375" style="3" customWidth="1"/>
    <col min="14717" max="14866" width="9.140625" style="3"/>
    <col min="14867" max="14867" width="5.85546875" style="3" customWidth="1"/>
    <col min="14868" max="14868" width="55.42578125" style="3" bestFit="1" customWidth="1"/>
    <col min="14869" max="14961" width="0" style="3" hidden="1" customWidth="1"/>
    <col min="14962" max="14972" width="10.7109375" style="3" customWidth="1"/>
    <col min="14973" max="15122" width="9.140625" style="3"/>
    <col min="15123" max="15123" width="5.85546875" style="3" customWidth="1"/>
    <col min="15124" max="15124" width="55.42578125" style="3" bestFit="1" customWidth="1"/>
    <col min="15125" max="15217" width="0" style="3" hidden="1" customWidth="1"/>
    <col min="15218" max="15228" width="10.7109375" style="3" customWidth="1"/>
    <col min="15229" max="15378" width="9.140625" style="3"/>
    <col min="15379" max="15379" width="5.85546875" style="3" customWidth="1"/>
    <col min="15380" max="15380" width="55.42578125" style="3" bestFit="1" customWidth="1"/>
    <col min="15381" max="15473" width="0" style="3" hidden="1" customWidth="1"/>
    <col min="15474" max="15484" width="10.7109375" style="3" customWidth="1"/>
    <col min="15485" max="15634" width="9.140625" style="3"/>
    <col min="15635" max="15635" width="5.85546875" style="3" customWidth="1"/>
    <col min="15636" max="15636" width="55.42578125" style="3" bestFit="1" customWidth="1"/>
    <col min="15637" max="15729" width="0" style="3" hidden="1" customWidth="1"/>
    <col min="15730" max="15740" width="10.7109375" style="3" customWidth="1"/>
    <col min="15741" max="15890" width="9.140625" style="3"/>
    <col min="15891" max="15891" width="5.85546875" style="3" customWidth="1"/>
    <col min="15892" max="15892" width="55.42578125" style="3" bestFit="1" customWidth="1"/>
    <col min="15893" max="15985" width="0" style="3" hidden="1" customWidth="1"/>
    <col min="15986" max="15996" width="10.7109375" style="3" customWidth="1"/>
    <col min="15997" max="16146" width="9.140625" style="3"/>
    <col min="16147" max="16147" width="5.85546875" style="3" customWidth="1"/>
    <col min="16148" max="16148" width="55.42578125" style="3" bestFit="1" customWidth="1"/>
    <col min="16149" max="16241" width="0" style="3" hidden="1" customWidth="1"/>
    <col min="16242" max="16252" width="10.7109375" style="3" customWidth="1"/>
    <col min="16253" max="16384" width="9.140625" style="3"/>
  </cols>
  <sheetData>
    <row r="1" spans="1:131" ht="18.75">
      <c r="A1" s="1" t="s">
        <v>60</v>
      </c>
      <c r="B1" s="21"/>
      <c r="C1" s="22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</row>
    <row r="2" spans="1:131" hidden="1">
      <c r="A2" s="4"/>
      <c r="B2" s="5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131" ht="15.75" thickBot="1">
      <c r="A3" s="7"/>
      <c r="B3" s="7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V3" s="2"/>
      <c r="W3" s="2"/>
      <c r="X3" s="2"/>
      <c r="Y3" s="2"/>
      <c r="Z3" s="2"/>
      <c r="AA3" s="2"/>
      <c r="AB3" s="2"/>
      <c r="AC3" s="2"/>
      <c r="AG3" s="8"/>
      <c r="AN3" s="80"/>
      <c r="AO3" s="80"/>
      <c r="AQ3" s="80"/>
      <c r="AR3" s="80"/>
      <c r="AS3" s="80"/>
      <c r="AT3" s="80"/>
      <c r="AU3" s="80"/>
      <c r="AV3" s="80"/>
      <c r="AZ3" s="80"/>
      <c r="BA3" s="80"/>
      <c r="BB3" s="80"/>
      <c r="BC3" s="80"/>
      <c r="BI3" s="80"/>
      <c r="BJ3" s="80"/>
      <c r="BM3" s="9"/>
      <c r="BN3" s="9"/>
      <c r="BO3" s="9"/>
      <c r="BP3" s="80"/>
      <c r="BQ3" s="80"/>
      <c r="BR3" s="9"/>
      <c r="BV3" s="10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Y3" s="11"/>
      <c r="CZ3" s="11"/>
      <c r="DA3" s="11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 t="s">
        <v>0</v>
      </c>
    </row>
    <row r="4" spans="1:131" ht="25.5" customHeight="1" thickTop="1" thickBot="1">
      <c r="A4" s="25" t="s">
        <v>1</v>
      </c>
      <c r="B4" s="26" t="s">
        <v>2</v>
      </c>
      <c r="C4" s="27">
        <v>38504</v>
      </c>
      <c r="D4" s="27">
        <v>38534</v>
      </c>
      <c r="E4" s="27">
        <v>38565</v>
      </c>
      <c r="F4" s="28">
        <v>38596</v>
      </c>
      <c r="G4" s="27">
        <v>38626</v>
      </c>
      <c r="H4" s="29">
        <v>38657</v>
      </c>
      <c r="I4" s="27">
        <v>38687</v>
      </c>
      <c r="J4" s="27">
        <v>38718</v>
      </c>
      <c r="K4" s="27">
        <v>38749</v>
      </c>
      <c r="L4" s="27">
        <v>38777</v>
      </c>
      <c r="M4" s="28">
        <v>38808</v>
      </c>
      <c r="N4" s="27">
        <v>38838</v>
      </c>
      <c r="O4" s="27">
        <v>38869</v>
      </c>
      <c r="P4" s="27">
        <v>38899</v>
      </c>
      <c r="Q4" s="27">
        <v>38930</v>
      </c>
      <c r="R4" s="27">
        <v>38961</v>
      </c>
      <c r="S4" s="27">
        <v>38991</v>
      </c>
      <c r="T4" s="27">
        <v>39022</v>
      </c>
      <c r="U4" s="27">
        <v>39052</v>
      </c>
      <c r="V4" s="27">
        <v>39083</v>
      </c>
      <c r="W4" s="27">
        <v>39114</v>
      </c>
      <c r="X4" s="27">
        <v>39142</v>
      </c>
      <c r="Y4" s="27">
        <v>39173</v>
      </c>
      <c r="Z4" s="27">
        <v>39203</v>
      </c>
      <c r="AA4" s="27">
        <v>39234</v>
      </c>
      <c r="AB4" s="27">
        <v>39264</v>
      </c>
      <c r="AC4" s="27">
        <v>39295</v>
      </c>
      <c r="AD4" s="29">
        <v>39326</v>
      </c>
      <c r="AE4" s="27">
        <v>39356</v>
      </c>
      <c r="AF4" s="27">
        <v>39387</v>
      </c>
      <c r="AG4" s="27">
        <v>39417</v>
      </c>
      <c r="AH4" s="27">
        <v>39448</v>
      </c>
      <c r="AI4" s="27">
        <v>39479</v>
      </c>
      <c r="AJ4" s="27">
        <v>39508</v>
      </c>
      <c r="AK4" s="27">
        <v>39539</v>
      </c>
      <c r="AL4" s="27">
        <v>39569</v>
      </c>
      <c r="AM4" s="27">
        <v>39600</v>
      </c>
      <c r="AN4" s="27">
        <v>39630</v>
      </c>
      <c r="AO4" s="29">
        <v>39661</v>
      </c>
      <c r="AP4" s="27">
        <v>39692</v>
      </c>
      <c r="AQ4" s="27">
        <v>39722</v>
      </c>
      <c r="AR4" s="27">
        <v>39753</v>
      </c>
      <c r="AS4" s="27">
        <v>39783</v>
      </c>
      <c r="AT4" s="27">
        <v>39814</v>
      </c>
      <c r="AU4" s="27">
        <v>39845</v>
      </c>
      <c r="AV4" s="27">
        <v>39873</v>
      </c>
      <c r="AW4" s="27">
        <v>39904</v>
      </c>
      <c r="AX4" s="27">
        <v>39934</v>
      </c>
      <c r="AY4" s="27">
        <v>39965</v>
      </c>
      <c r="AZ4" s="27">
        <v>39995</v>
      </c>
      <c r="BA4" s="27">
        <v>40026</v>
      </c>
      <c r="BB4" s="27">
        <v>40057</v>
      </c>
      <c r="BC4" s="27">
        <v>40087</v>
      </c>
      <c r="BD4" s="27">
        <v>40118</v>
      </c>
      <c r="BE4" s="27">
        <v>40148</v>
      </c>
      <c r="BF4" s="27">
        <v>40179</v>
      </c>
      <c r="BG4" s="27">
        <v>40210</v>
      </c>
      <c r="BH4" s="27">
        <v>40238</v>
      </c>
      <c r="BI4" s="27">
        <v>40269</v>
      </c>
      <c r="BJ4" s="27">
        <v>40299</v>
      </c>
      <c r="BK4" s="27">
        <v>40330</v>
      </c>
      <c r="BL4" s="27">
        <v>40360</v>
      </c>
      <c r="BM4" s="27">
        <v>40391</v>
      </c>
      <c r="BN4" s="27">
        <v>40422</v>
      </c>
      <c r="BO4" s="27">
        <v>40452</v>
      </c>
      <c r="BP4" s="27">
        <v>40483</v>
      </c>
      <c r="BQ4" s="27">
        <v>40513</v>
      </c>
      <c r="BR4" s="27">
        <v>40544</v>
      </c>
      <c r="BS4" s="27">
        <v>40575</v>
      </c>
      <c r="BT4" s="27">
        <v>40603</v>
      </c>
      <c r="BU4" s="27">
        <v>40634</v>
      </c>
      <c r="BV4" s="27">
        <v>40664</v>
      </c>
      <c r="BW4" s="27">
        <v>40695</v>
      </c>
      <c r="BX4" s="27">
        <v>40725</v>
      </c>
      <c r="BY4" s="27">
        <v>40756</v>
      </c>
      <c r="BZ4" s="27">
        <v>40787</v>
      </c>
      <c r="CA4" s="27">
        <v>40817</v>
      </c>
      <c r="CB4" s="27">
        <v>40848</v>
      </c>
      <c r="CC4" s="27">
        <v>40878</v>
      </c>
      <c r="CD4" s="27">
        <v>40909</v>
      </c>
      <c r="CE4" s="27">
        <v>40940</v>
      </c>
      <c r="CF4" s="27">
        <v>40969</v>
      </c>
      <c r="CG4" s="27">
        <v>41000</v>
      </c>
      <c r="CH4" s="27">
        <v>41030</v>
      </c>
      <c r="CI4" s="27">
        <v>41061</v>
      </c>
      <c r="CJ4" s="27">
        <v>41091</v>
      </c>
      <c r="CK4" s="27">
        <v>41122</v>
      </c>
      <c r="CL4" s="27">
        <v>41153</v>
      </c>
      <c r="CM4" s="27">
        <v>41183</v>
      </c>
      <c r="CN4" s="27">
        <v>41214</v>
      </c>
      <c r="CO4" s="27">
        <v>41244</v>
      </c>
      <c r="CP4" s="27">
        <v>41275</v>
      </c>
      <c r="CQ4" s="27">
        <v>41306</v>
      </c>
      <c r="CR4" s="27">
        <v>41334</v>
      </c>
      <c r="CS4" s="27">
        <v>41365</v>
      </c>
      <c r="CT4" s="27">
        <v>41395</v>
      </c>
      <c r="CU4" s="27">
        <v>41426</v>
      </c>
      <c r="CV4" s="27">
        <v>41456</v>
      </c>
      <c r="CW4" s="27">
        <v>41487</v>
      </c>
      <c r="CX4" s="27">
        <v>41518</v>
      </c>
      <c r="CY4" s="27">
        <v>41548</v>
      </c>
      <c r="CZ4" s="27">
        <v>41579</v>
      </c>
      <c r="DA4" s="27">
        <v>41609</v>
      </c>
      <c r="DB4" s="27">
        <v>41640</v>
      </c>
      <c r="DC4" s="30">
        <v>41671</v>
      </c>
      <c r="DD4" s="30">
        <v>41699</v>
      </c>
      <c r="DE4" s="30">
        <v>41730</v>
      </c>
      <c r="DF4" s="30">
        <v>41760</v>
      </c>
      <c r="DG4" s="30">
        <v>41791</v>
      </c>
      <c r="DH4" s="30">
        <v>41821</v>
      </c>
      <c r="DI4" s="30">
        <v>41852</v>
      </c>
      <c r="DJ4" s="30">
        <v>41883</v>
      </c>
      <c r="DK4" s="30">
        <v>41913</v>
      </c>
      <c r="DL4" s="30">
        <v>41944</v>
      </c>
      <c r="DM4" s="30">
        <v>41974</v>
      </c>
      <c r="DN4" s="30">
        <v>42005</v>
      </c>
      <c r="DO4" s="30">
        <v>42036</v>
      </c>
      <c r="DP4" s="30">
        <v>42064</v>
      </c>
      <c r="DQ4" s="30">
        <v>42095</v>
      </c>
      <c r="DR4" s="30">
        <v>42125</v>
      </c>
      <c r="DS4" s="30">
        <v>42156</v>
      </c>
      <c r="DT4" s="30">
        <v>42186</v>
      </c>
      <c r="DU4" s="30">
        <v>42217</v>
      </c>
      <c r="DV4" s="30">
        <v>42248</v>
      </c>
      <c r="DW4" s="30">
        <v>42278</v>
      </c>
      <c r="DX4" s="30">
        <v>42309</v>
      </c>
      <c r="DY4" s="30">
        <v>42339</v>
      </c>
      <c r="DZ4" s="30">
        <v>42370</v>
      </c>
      <c r="EA4" s="30">
        <v>42401</v>
      </c>
    </row>
    <row r="5" spans="1:131" ht="15.75" thickTop="1">
      <c r="A5" s="31"/>
      <c r="B5" s="32"/>
      <c r="C5" s="12"/>
      <c r="D5" s="12"/>
      <c r="E5" s="12"/>
      <c r="F5" s="13"/>
      <c r="G5" s="12"/>
      <c r="H5" s="14"/>
      <c r="I5" s="12"/>
      <c r="J5" s="12"/>
      <c r="K5" s="12"/>
      <c r="L5" s="12"/>
      <c r="M5" s="13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4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4"/>
      <c r="AP5" s="15"/>
      <c r="AQ5" s="15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</row>
    <row r="6" spans="1:131" ht="17.45" customHeight="1">
      <c r="A6" s="33" t="s">
        <v>3</v>
      </c>
      <c r="B6" s="34" t="s">
        <v>4</v>
      </c>
      <c r="C6" s="35">
        <v>0</v>
      </c>
      <c r="D6" s="35">
        <v>0</v>
      </c>
      <c r="E6" s="35">
        <v>0</v>
      </c>
      <c r="F6" s="36">
        <v>0</v>
      </c>
      <c r="G6" s="35">
        <v>0</v>
      </c>
      <c r="H6" s="37">
        <v>0</v>
      </c>
      <c r="I6" s="35">
        <v>0</v>
      </c>
      <c r="J6" s="35">
        <v>0</v>
      </c>
      <c r="K6" s="35">
        <v>0</v>
      </c>
      <c r="L6" s="35">
        <v>0</v>
      </c>
      <c r="M6" s="36">
        <v>0</v>
      </c>
      <c r="N6" s="35">
        <v>0</v>
      </c>
      <c r="O6" s="35">
        <v>0</v>
      </c>
      <c r="P6" s="35">
        <v>0</v>
      </c>
      <c r="Q6" s="35">
        <v>0</v>
      </c>
      <c r="R6" s="35">
        <v>0</v>
      </c>
      <c r="S6" s="35">
        <v>0</v>
      </c>
      <c r="T6" s="35">
        <v>0</v>
      </c>
      <c r="U6" s="35">
        <v>0</v>
      </c>
      <c r="V6" s="35">
        <v>0</v>
      </c>
      <c r="W6" s="35">
        <v>0</v>
      </c>
      <c r="X6" s="35">
        <v>0</v>
      </c>
      <c r="Y6" s="35">
        <v>0</v>
      </c>
      <c r="Z6" s="35">
        <v>0</v>
      </c>
      <c r="AA6" s="35">
        <v>0</v>
      </c>
      <c r="AB6" s="35">
        <v>0</v>
      </c>
      <c r="AC6" s="35">
        <v>0</v>
      </c>
      <c r="AD6" s="37">
        <v>0</v>
      </c>
      <c r="AE6" s="35">
        <v>0</v>
      </c>
      <c r="AF6" s="35">
        <v>0</v>
      </c>
      <c r="AG6" s="35">
        <v>0</v>
      </c>
      <c r="AH6" s="35">
        <v>0</v>
      </c>
      <c r="AI6" s="35">
        <v>0</v>
      </c>
      <c r="AJ6" s="35">
        <v>0</v>
      </c>
      <c r="AK6" s="35">
        <v>0</v>
      </c>
      <c r="AL6" s="35">
        <v>0</v>
      </c>
      <c r="AM6" s="35">
        <v>0</v>
      </c>
      <c r="AN6" s="35">
        <v>0</v>
      </c>
      <c r="AO6" s="37">
        <v>0</v>
      </c>
      <c r="AP6" s="35">
        <v>0</v>
      </c>
      <c r="AQ6" s="35">
        <v>0</v>
      </c>
      <c r="AR6" s="35">
        <v>0</v>
      </c>
      <c r="AS6" s="35">
        <v>0</v>
      </c>
      <c r="AT6" s="35">
        <v>0</v>
      </c>
      <c r="AU6" s="35">
        <v>0</v>
      </c>
      <c r="AV6" s="35">
        <v>0</v>
      </c>
      <c r="AW6" s="35">
        <v>0</v>
      </c>
      <c r="AX6" s="35">
        <v>0</v>
      </c>
      <c r="AY6" s="35">
        <v>0</v>
      </c>
      <c r="AZ6" s="35">
        <v>0</v>
      </c>
      <c r="BA6" s="35">
        <v>0</v>
      </c>
      <c r="BB6" s="35">
        <v>0</v>
      </c>
      <c r="BC6" s="35">
        <v>0</v>
      </c>
      <c r="BD6" s="35">
        <v>0</v>
      </c>
      <c r="BE6" s="35">
        <v>0</v>
      </c>
      <c r="BF6" s="35">
        <v>0</v>
      </c>
      <c r="BG6" s="35">
        <v>0</v>
      </c>
      <c r="BH6" s="35">
        <v>0</v>
      </c>
      <c r="BI6" s="35">
        <v>0</v>
      </c>
      <c r="BJ6" s="35">
        <v>0</v>
      </c>
      <c r="BK6" s="35">
        <v>0</v>
      </c>
      <c r="BL6" s="35">
        <v>0</v>
      </c>
      <c r="BM6" s="35">
        <v>0</v>
      </c>
      <c r="BN6" s="35">
        <v>0</v>
      </c>
      <c r="BO6" s="35">
        <v>0</v>
      </c>
      <c r="BP6" s="35">
        <v>0</v>
      </c>
      <c r="BQ6" s="35">
        <v>0</v>
      </c>
      <c r="BR6" s="35">
        <v>0</v>
      </c>
      <c r="BS6" s="35">
        <v>0</v>
      </c>
      <c r="BT6" s="35">
        <v>0</v>
      </c>
      <c r="BU6" s="35">
        <v>0</v>
      </c>
      <c r="BV6" s="35">
        <v>0</v>
      </c>
      <c r="BW6" s="35">
        <v>0</v>
      </c>
      <c r="BX6" s="35">
        <v>0</v>
      </c>
      <c r="BY6" s="35">
        <v>0</v>
      </c>
      <c r="BZ6" s="35">
        <v>0</v>
      </c>
      <c r="CA6" s="35">
        <v>0</v>
      </c>
      <c r="CB6" s="35">
        <v>0</v>
      </c>
      <c r="CC6" s="35">
        <v>0</v>
      </c>
      <c r="CD6" s="35">
        <v>0</v>
      </c>
      <c r="CE6" s="35">
        <v>0</v>
      </c>
      <c r="CF6" s="35">
        <v>0</v>
      </c>
      <c r="CG6" s="35">
        <v>0</v>
      </c>
      <c r="CH6" s="35">
        <v>0</v>
      </c>
      <c r="CI6" s="35">
        <v>0</v>
      </c>
      <c r="CJ6" s="35">
        <v>0</v>
      </c>
      <c r="CK6" s="35">
        <v>0</v>
      </c>
      <c r="CL6" s="35">
        <v>0</v>
      </c>
      <c r="CM6" s="35">
        <v>0</v>
      </c>
      <c r="CN6" s="35">
        <v>0</v>
      </c>
      <c r="CO6" s="35">
        <v>0</v>
      </c>
      <c r="CP6" s="35">
        <v>0</v>
      </c>
      <c r="CQ6" s="35">
        <v>0</v>
      </c>
      <c r="CR6" s="35">
        <v>0</v>
      </c>
      <c r="CS6" s="35">
        <v>0</v>
      </c>
      <c r="CT6" s="35">
        <v>0</v>
      </c>
      <c r="CU6" s="35">
        <v>0</v>
      </c>
      <c r="CV6" s="35">
        <v>0</v>
      </c>
      <c r="CW6" s="35">
        <v>0</v>
      </c>
      <c r="CX6" s="35">
        <v>0</v>
      </c>
      <c r="CY6" s="35">
        <v>0</v>
      </c>
      <c r="CZ6" s="35">
        <v>0</v>
      </c>
      <c r="DA6" s="35">
        <v>0</v>
      </c>
      <c r="DB6" s="35">
        <v>0</v>
      </c>
      <c r="DC6" s="38">
        <v>0</v>
      </c>
      <c r="DD6" s="38">
        <v>0</v>
      </c>
      <c r="DE6" s="38">
        <v>0</v>
      </c>
      <c r="DF6" s="38">
        <v>0</v>
      </c>
      <c r="DG6" s="38">
        <v>0</v>
      </c>
      <c r="DH6" s="38">
        <v>0</v>
      </c>
      <c r="DI6" s="38">
        <v>0</v>
      </c>
      <c r="DJ6" s="38">
        <v>0</v>
      </c>
      <c r="DK6" s="38">
        <v>0</v>
      </c>
      <c r="DL6" s="38">
        <v>0</v>
      </c>
      <c r="DM6" s="38">
        <v>0</v>
      </c>
      <c r="DN6" s="38">
        <v>0</v>
      </c>
      <c r="DO6" s="38">
        <v>0</v>
      </c>
      <c r="DP6" s="38">
        <v>0</v>
      </c>
      <c r="DQ6" s="38">
        <v>0</v>
      </c>
      <c r="DR6" s="38">
        <v>0</v>
      </c>
      <c r="DS6" s="38">
        <v>0</v>
      </c>
      <c r="DT6" s="38">
        <v>0</v>
      </c>
      <c r="DU6" s="38">
        <v>0</v>
      </c>
      <c r="DV6" s="38">
        <v>0</v>
      </c>
      <c r="DW6" s="38">
        <v>0</v>
      </c>
      <c r="DX6" s="38">
        <v>0</v>
      </c>
      <c r="DY6" s="38">
        <v>0</v>
      </c>
      <c r="DZ6" s="38">
        <v>0</v>
      </c>
      <c r="EA6" s="38">
        <v>0</v>
      </c>
    </row>
    <row r="7" spans="1:131" ht="17.45" customHeight="1">
      <c r="A7" s="39"/>
      <c r="B7" s="40"/>
      <c r="C7" s="41"/>
      <c r="D7" s="41"/>
      <c r="E7" s="41"/>
      <c r="F7" s="42"/>
      <c r="G7" s="41"/>
      <c r="H7" s="43"/>
      <c r="I7" s="41"/>
      <c r="J7" s="41"/>
      <c r="K7" s="41"/>
      <c r="L7" s="41"/>
      <c r="M7" s="42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3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3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41"/>
      <c r="DB7" s="41"/>
      <c r="DC7" s="44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4"/>
      <c r="DO7" s="44"/>
      <c r="DP7" s="44"/>
      <c r="DQ7" s="44"/>
      <c r="DR7" s="44"/>
      <c r="DS7" s="44"/>
      <c r="DT7" s="44"/>
      <c r="DU7" s="44"/>
      <c r="DV7" s="44"/>
      <c r="DW7" s="44"/>
      <c r="DX7" s="44"/>
      <c r="DY7" s="44"/>
      <c r="DZ7" s="44"/>
      <c r="EA7" s="44"/>
    </row>
    <row r="8" spans="1:131" ht="17.45" customHeight="1">
      <c r="A8" s="33" t="s">
        <v>5</v>
      </c>
      <c r="B8" s="34" t="s">
        <v>6</v>
      </c>
      <c r="C8" s="35">
        <v>1207.5941332191794</v>
      </c>
      <c r="D8" s="35">
        <v>1169.3140098843271</v>
      </c>
      <c r="E8" s="35">
        <v>992.91258254432705</v>
      </c>
      <c r="F8" s="36">
        <v>1198.609898054327</v>
      </c>
      <c r="G8" s="35">
        <v>1644.2891013443273</v>
      </c>
      <c r="H8" s="37">
        <v>1734.824023805671</v>
      </c>
      <c r="I8" s="35">
        <v>1834.5720484756712</v>
      </c>
      <c r="J8" s="35">
        <v>1961.88872173246</v>
      </c>
      <c r="K8" s="35">
        <v>2341.3958519126513</v>
      </c>
      <c r="L8" s="35">
        <v>2128.8771590397255</v>
      </c>
      <c r="M8" s="36">
        <v>2105.2880649290082</v>
      </c>
      <c r="N8" s="35">
        <v>2054.0058321224997</v>
      </c>
      <c r="O8" s="35">
        <v>2234.3593438034395</v>
      </c>
      <c r="P8" s="35">
        <v>2207.0196231888999</v>
      </c>
      <c r="Q8" s="35">
        <v>2178.5085163901749</v>
      </c>
      <c r="R8" s="35">
        <v>2028.3305845411151</v>
      </c>
      <c r="S8" s="35">
        <v>2143.4420798757255</v>
      </c>
      <c r="T8" s="35">
        <v>2071.4782679852269</v>
      </c>
      <c r="U8" s="35">
        <v>2070.5044693114196</v>
      </c>
      <c r="V8" s="35">
        <v>2116.932351689426</v>
      </c>
      <c r="W8" s="35">
        <v>2025.9462067436184</v>
      </c>
      <c r="X8" s="35">
        <v>2220.6206529704268</v>
      </c>
      <c r="Y8" s="35">
        <v>2165.4956665696654</v>
      </c>
      <c r="Z8" s="35">
        <v>2168.2080023572453</v>
      </c>
      <c r="AA8" s="35">
        <v>2315.7004667044071</v>
      </c>
      <c r="AB8" s="35">
        <v>2451.9068899611289</v>
      </c>
      <c r="AC8" s="35">
        <v>2908.8353703098255</v>
      </c>
      <c r="AD8" s="37">
        <v>2851.4056544009604</v>
      </c>
      <c r="AE8" s="35">
        <v>2799.5777638437412</v>
      </c>
      <c r="AF8" s="35">
        <v>3075.457067543789</v>
      </c>
      <c r="AG8" s="35">
        <v>3404.4025624615028</v>
      </c>
      <c r="AH8" s="35">
        <v>4140.4894746187583</v>
      </c>
      <c r="AI8" s="35">
        <v>4143.1476186510372</v>
      </c>
      <c r="AJ8" s="35">
        <v>4992.5430241069389</v>
      </c>
      <c r="AK8" s="35">
        <v>4662.0759049025146</v>
      </c>
      <c r="AL8" s="35">
        <v>4645.2477973798577</v>
      </c>
      <c r="AM8" s="35">
        <v>4763.067357440872</v>
      </c>
      <c r="AN8" s="35">
        <v>5078.0112470027007</v>
      </c>
      <c r="AO8" s="37">
        <v>5097.4471863669023</v>
      </c>
      <c r="AP8" s="35">
        <v>4744.6221060068447</v>
      </c>
      <c r="AQ8" s="35">
        <v>4572.8296630475006</v>
      </c>
      <c r="AR8" s="35">
        <v>4409.0259711448789</v>
      </c>
      <c r="AS8" s="35">
        <v>4346.3346976313705</v>
      </c>
      <c r="AT8" s="35">
        <v>4221.6819360652316</v>
      </c>
      <c r="AU8" s="35">
        <v>4114.911983316937</v>
      </c>
      <c r="AV8" s="35">
        <v>4526.0890101948889</v>
      </c>
      <c r="AW8" s="35">
        <v>4739.5692683599991</v>
      </c>
      <c r="AX8" s="35">
        <v>4933.8751206899997</v>
      </c>
      <c r="AY8" s="35">
        <v>5148.3490968012047</v>
      </c>
      <c r="AZ8" s="35">
        <v>5925.9618539430003</v>
      </c>
      <c r="BA8" s="35">
        <v>6603.2744083842153</v>
      </c>
      <c r="BB8" s="35">
        <v>6371.8904146083787</v>
      </c>
      <c r="BC8" s="35">
        <v>6510.9091048880691</v>
      </c>
      <c r="BD8" s="35">
        <v>6441.2311635090273</v>
      </c>
      <c r="BE8" s="35">
        <v>6414.364242695</v>
      </c>
      <c r="BF8" s="35">
        <v>6277.95380572667</v>
      </c>
      <c r="BG8" s="35">
        <v>6538.7854937177653</v>
      </c>
      <c r="BH8" s="35">
        <v>6695.2168719289721</v>
      </c>
      <c r="BI8" s="35">
        <v>6964.7055060365892</v>
      </c>
      <c r="BJ8" s="35">
        <v>7160.9680286951134</v>
      </c>
      <c r="BK8" s="35">
        <v>7159.2679581132779</v>
      </c>
      <c r="BL8" s="35">
        <v>6743.1424956017418</v>
      </c>
      <c r="BM8" s="35">
        <v>6669.584891773141</v>
      </c>
      <c r="BN8" s="35">
        <v>6868.7494596974011</v>
      </c>
      <c r="BO8" s="35">
        <v>6674.5396071422092</v>
      </c>
      <c r="BP8" s="35">
        <v>6504.2656434804157</v>
      </c>
      <c r="BQ8" s="35">
        <v>6306.4675671872719</v>
      </c>
      <c r="BR8" s="35">
        <v>6865.8521646270055</v>
      </c>
      <c r="BS8" s="35">
        <v>6982.4244499202923</v>
      </c>
      <c r="BT8" s="35">
        <v>7014.2318001042349</v>
      </c>
      <c r="BU8" s="35">
        <v>6730.9543862314986</v>
      </c>
      <c r="BV8" s="35">
        <v>7131.5675773788207</v>
      </c>
      <c r="BW8" s="35">
        <v>7755.6404121184996</v>
      </c>
      <c r="BX8" s="35">
        <v>7475.3726773763146</v>
      </c>
      <c r="BY8" s="35">
        <v>7694.6521771541284</v>
      </c>
      <c r="BZ8" s="35">
        <v>7899.4116672389991</v>
      </c>
      <c r="CA8" s="35">
        <v>7450.2529309299989</v>
      </c>
      <c r="CB8" s="35">
        <v>7450.9943186599994</v>
      </c>
      <c r="CC8" s="35">
        <v>7486.398109669999</v>
      </c>
      <c r="CD8" s="35">
        <v>7545.9346201299995</v>
      </c>
      <c r="CE8" s="35">
        <v>7572.0952121888358</v>
      </c>
      <c r="CF8" s="35">
        <v>7859.0611242675595</v>
      </c>
      <c r="CG8" s="35">
        <v>7834.6147919393825</v>
      </c>
      <c r="CH8" s="35">
        <v>7374.5078700393842</v>
      </c>
      <c r="CI8" s="35">
        <v>7309.1368180799991</v>
      </c>
      <c r="CJ8" s="35">
        <v>7493.8330639744245</v>
      </c>
      <c r="CK8" s="35">
        <v>7716.931297341006</v>
      </c>
      <c r="CL8" s="35">
        <v>7973.9142444551371</v>
      </c>
      <c r="CM8" s="35">
        <v>8370.4267425410071</v>
      </c>
      <c r="CN8" s="35">
        <v>8220.5994920110061</v>
      </c>
      <c r="CO8" s="35">
        <v>8604.0737390434715</v>
      </c>
      <c r="CP8" s="35">
        <v>9103.2459471044313</v>
      </c>
      <c r="CQ8" s="35">
        <v>9195.5997455210054</v>
      </c>
      <c r="CR8" s="35">
        <v>9112.9738819810063</v>
      </c>
      <c r="CS8" s="35">
        <v>8315.2625640110073</v>
      </c>
      <c r="CT8" s="35">
        <v>8066.1691370311037</v>
      </c>
      <c r="CU8" s="35">
        <v>8292.7330295571701</v>
      </c>
      <c r="CV8" s="35">
        <v>7962.9407559723322</v>
      </c>
      <c r="CW8" s="35">
        <v>8020.4558036602666</v>
      </c>
      <c r="CX8" s="35">
        <v>8541.6909174208977</v>
      </c>
      <c r="CY8" s="35">
        <v>8389.2294163678489</v>
      </c>
      <c r="CZ8" s="35">
        <v>8174.7015492568971</v>
      </c>
      <c r="DA8" s="35">
        <v>8276.1752153927027</v>
      </c>
      <c r="DB8" s="35">
        <v>7913.5198818192794</v>
      </c>
      <c r="DC8" s="38">
        <v>8097.1224328508706</v>
      </c>
      <c r="DD8" s="38">
        <v>8385.299775664349</v>
      </c>
      <c r="DE8" s="38">
        <v>8638.9039429218847</v>
      </c>
      <c r="DF8" s="38">
        <v>8664.565280335275</v>
      </c>
      <c r="DG8" s="38">
        <v>9199.1563773563339</v>
      </c>
      <c r="DH8" s="38">
        <v>8801.7055890570482</v>
      </c>
      <c r="DI8" s="38">
        <v>8478.505363557224</v>
      </c>
      <c r="DJ8" s="38">
        <v>9499.0023978047848</v>
      </c>
      <c r="DK8" s="38">
        <v>9479.2820477519308</v>
      </c>
      <c r="DL8" s="38">
        <v>9598.7574111365593</v>
      </c>
      <c r="DM8" s="38">
        <v>9760.3080720006001</v>
      </c>
      <c r="DN8" s="38">
        <v>9608.6998233446011</v>
      </c>
      <c r="DO8" s="38">
        <v>9457.8114874836683</v>
      </c>
      <c r="DP8" s="38">
        <v>9787.5771501346899</v>
      </c>
      <c r="DQ8" s="38">
        <v>9395.8257310084045</v>
      </c>
      <c r="DR8" s="38">
        <v>8688.2610685416767</v>
      </c>
      <c r="DS8" s="38">
        <v>8917.8520770170908</v>
      </c>
      <c r="DT8" s="38">
        <v>8867.894669737303</v>
      </c>
      <c r="DU8" s="38">
        <v>9042.4647583019141</v>
      </c>
      <c r="DV8" s="38">
        <v>9488.1562812095144</v>
      </c>
      <c r="DW8" s="38">
        <v>9105.5487699199166</v>
      </c>
      <c r="DX8" s="38">
        <v>9694.0326983031791</v>
      </c>
      <c r="DY8" s="38">
        <v>9785.4679205832035</v>
      </c>
      <c r="DZ8" s="38">
        <v>9714.9593781210133</v>
      </c>
      <c r="EA8" s="38">
        <v>9907.16804123978</v>
      </c>
    </row>
    <row r="9" spans="1:131" ht="17.45" customHeight="1">
      <c r="A9" s="39" t="s">
        <v>7</v>
      </c>
      <c r="B9" s="40" t="s">
        <v>8</v>
      </c>
      <c r="C9" s="45">
        <v>0.136798</v>
      </c>
      <c r="D9" s="45">
        <v>0.13377839999999999</v>
      </c>
      <c r="E9" s="45">
        <v>0.1290866</v>
      </c>
      <c r="F9" s="46">
        <v>0.14135320000000001</v>
      </c>
      <c r="G9" s="45">
        <v>0.14374520000000002</v>
      </c>
      <c r="H9" s="47">
        <v>0.14154120000000001</v>
      </c>
      <c r="I9" s="45">
        <v>0.13423236</v>
      </c>
      <c r="J9" s="45">
        <v>0.13775066</v>
      </c>
      <c r="K9" s="45">
        <v>0.13323370000000001</v>
      </c>
      <c r="L9" s="45">
        <v>0.13779868000000001</v>
      </c>
      <c r="M9" s="46">
        <v>0.13608776</v>
      </c>
      <c r="N9" s="45">
        <v>0.13424576000000002</v>
      </c>
      <c r="O9" s="45">
        <v>0.14117195999999999</v>
      </c>
      <c r="P9" s="45">
        <v>0.13529314000000001</v>
      </c>
      <c r="Q9" s="45">
        <v>0.13767499999999999</v>
      </c>
      <c r="R9" s="45">
        <v>0.13331179999999998</v>
      </c>
      <c r="S9" s="45">
        <v>0.13081680000000001</v>
      </c>
      <c r="T9" s="45">
        <v>0.16068175000000001</v>
      </c>
      <c r="U9" s="45">
        <v>0.13693776000000002</v>
      </c>
      <c r="V9" s="45">
        <v>0.13876416999999999</v>
      </c>
      <c r="W9" s="45">
        <v>0.13994671</v>
      </c>
      <c r="X9" s="45">
        <v>0.14068666999999999</v>
      </c>
      <c r="Y9" s="45">
        <v>0.14070187000000001</v>
      </c>
      <c r="Z9" s="45">
        <v>0.13231327000000001</v>
      </c>
      <c r="AA9" s="45">
        <v>0.13099569</v>
      </c>
      <c r="AB9" s="45">
        <v>0.13989024999999999</v>
      </c>
      <c r="AC9" s="45">
        <v>0.14362048000000002</v>
      </c>
      <c r="AD9" s="47">
        <v>0.13761479999999998</v>
      </c>
      <c r="AE9" s="45">
        <v>0.13965229999999998</v>
      </c>
      <c r="AF9" s="45">
        <v>0.13140895000000002</v>
      </c>
      <c r="AG9" s="45">
        <v>0.13067265</v>
      </c>
      <c r="AH9" s="45">
        <v>0.12752050000000001</v>
      </c>
      <c r="AI9" s="45">
        <v>0.12940771000000001</v>
      </c>
      <c r="AJ9" s="45">
        <v>0.13104557999999999</v>
      </c>
      <c r="AK9" s="45">
        <v>0.13242966999999997</v>
      </c>
      <c r="AL9" s="45">
        <v>0.13351503000000001</v>
      </c>
      <c r="AM9" s="45">
        <v>0.13456847</v>
      </c>
      <c r="AN9" s="45">
        <v>0.24863014999999999</v>
      </c>
      <c r="AO9" s="47">
        <v>0.60041800000000001</v>
      </c>
      <c r="AP9" s="45">
        <v>0.18663107000000001</v>
      </c>
      <c r="AQ9" s="45">
        <v>1.2458031899999999</v>
      </c>
      <c r="AR9" s="45">
        <v>7.9225805500000002</v>
      </c>
      <c r="AS9" s="45">
        <v>4.3852080000000004</v>
      </c>
      <c r="AT9" s="45">
        <v>1.92856217</v>
      </c>
      <c r="AU9" s="45">
        <v>0.58993375999999997</v>
      </c>
      <c r="AV9" s="45">
        <v>0.99077411000000004</v>
      </c>
      <c r="AW9" s="45">
        <v>0.64135385999999994</v>
      </c>
      <c r="AX9" s="45">
        <v>0.82659742999999997</v>
      </c>
      <c r="AY9" s="45">
        <v>0.74386967999999998</v>
      </c>
      <c r="AZ9" s="45">
        <v>4.2991701200000003</v>
      </c>
      <c r="BA9" s="45">
        <v>0.53958837000000004</v>
      </c>
      <c r="BB9" s="45">
        <v>0.44831434000000003</v>
      </c>
      <c r="BC9" s="45">
        <v>0.43327086999999997</v>
      </c>
      <c r="BD9" s="45">
        <v>0.49215487000000002</v>
      </c>
      <c r="BE9" s="45">
        <v>0.44504549999999998</v>
      </c>
      <c r="BF9" s="45">
        <v>0.45835286999999997</v>
      </c>
      <c r="BG9" s="45">
        <v>0.47558250000000002</v>
      </c>
      <c r="BH9" s="45">
        <v>0.51804998000000002</v>
      </c>
      <c r="BI9" s="45">
        <v>0.48696898</v>
      </c>
      <c r="BJ9" s="45">
        <v>0.53973290000000007</v>
      </c>
      <c r="BK9" s="45">
        <v>0.47216130000000001</v>
      </c>
      <c r="BL9" s="45">
        <v>0.48760900000000001</v>
      </c>
      <c r="BM9" s="45">
        <v>0.46953503999999996</v>
      </c>
      <c r="BN9" s="45">
        <v>0.51091067999999995</v>
      </c>
      <c r="BO9" s="45">
        <v>0.48699755</v>
      </c>
      <c r="BP9" s="45">
        <v>0.47057603000000003</v>
      </c>
      <c r="BQ9" s="45">
        <v>0.49740463000000001</v>
      </c>
      <c r="BR9" s="45">
        <v>0.48092333000000004</v>
      </c>
      <c r="BS9" s="45">
        <v>0.53937548000000002</v>
      </c>
      <c r="BT9" s="45">
        <v>0.52450744999999999</v>
      </c>
      <c r="BU9" s="45">
        <v>0.52026499000000004</v>
      </c>
      <c r="BV9" s="45">
        <v>0.47035330000000003</v>
      </c>
      <c r="BW9" s="45">
        <v>0.55148105000000003</v>
      </c>
      <c r="BX9" s="45">
        <v>0.53301871999999995</v>
      </c>
      <c r="BY9" s="45">
        <v>0.59360968999999997</v>
      </c>
      <c r="BZ9" s="45">
        <v>0.60386452000000002</v>
      </c>
      <c r="CA9" s="45">
        <v>0.62539370999999999</v>
      </c>
      <c r="CB9" s="45">
        <v>0.58118192999999996</v>
      </c>
      <c r="CC9" s="45">
        <v>0.66350315000000004</v>
      </c>
      <c r="CD9" s="45">
        <v>0.62708301</v>
      </c>
      <c r="CE9" s="45">
        <v>0.68965433000000009</v>
      </c>
      <c r="CF9" s="45">
        <v>0.61038177000000005</v>
      </c>
      <c r="CG9" s="45">
        <v>0.64981306000000005</v>
      </c>
      <c r="CH9" s="45">
        <v>0.67600545000000001</v>
      </c>
      <c r="CI9" s="45">
        <v>0.74728974000000004</v>
      </c>
      <c r="CJ9" s="45">
        <v>0.67823204000000004</v>
      </c>
      <c r="CK9" s="45">
        <v>0.78455043999999996</v>
      </c>
      <c r="CL9" s="45">
        <v>0.74912519</v>
      </c>
      <c r="CM9" s="45">
        <v>0.75282227000000002</v>
      </c>
      <c r="CN9" s="45">
        <v>0.81664368999999992</v>
      </c>
      <c r="CO9" s="45">
        <v>0.91252921999999992</v>
      </c>
      <c r="CP9" s="45">
        <v>0.85935381999999993</v>
      </c>
      <c r="CQ9" s="45">
        <v>0.83725646999999992</v>
      </c>
      <c r="CR9" s="45">
        <v>0.77935228000000001</v>
      </c>
      <c r="CS9" s="45">
        <v>0.78700070999999994</v>
      </c>
      <c r="CT9" s="45">
        <v>0.80291180000000006</v>
      </c>
      <c r="CU9" s="45">
        <v>0.76096269999999999</v>
      </c>
      <c r="CV9" s="45">
        <v>0.94520529000000009</v>
      </c>
      <c r="CW9" s="45">
        <v>0.87856173999999998</v>
      </c>
      <c r="CX9" s="45">
        <v>0.78481054000000006</v>
      </c>
      <c r="CY9" s="45">
        <v>0.80464106000000002</v>
      </c>
      <c r="CZ9" s="45">
        <v>0.72384230000000005</v>
      </c>
      <c r="DA9" s="45">
        <v>0.87234237999999997</v>
      </c>
      <c r="DB9" s="45">
        <v>0.88549264999999988</v>
      </c>
      <c r="DC9" s="48">
        <v>1.01794235</v>
      </c>
      <c r="DD9" s="48">
        <v>0.79105698000000013</v>
      </c>
      <c r="DE9" s="48">
        <v>1.02546918</v>
      </c>
      <c r="DF9" s="48">
        <v>0.82872807000000004</v>
      </c>
      <c r="DG9" s="48">
        <v>0.85107277999999997</v>
      </c>
      <c r="DH9" s="48">
        <v>0.85891731999999998</v>
      </c>
      <c r="DI9" s="48">
        <v>0.86252665000000006</v>
      </c>
      <c r="DJ9" s="48">
        <v>0.81834479999999998</v>
      </c>
      <c r="DK9" s="48">
        <v>0.87430700999999988</v>
      </c>
      <c r="DL9" s="48">
        <v>1.1479108499999999</v>
      </c>
      <c r="DM9" s="48">
        <v>0.88450478999999993</v>
      </c>
      <c r="DN9" s="48">
        <v>1.14829213</v>
      </c>
      <c r="DO9" s="48">
        <v>0.94218608999999998</v>
      </c>
      <c r="DP9" s="48">
        <v>1.1747516299999998</v>
      </c>
      <c r="DQ9" s="48">
        <v>1.0967426499999999</v>
      </c>
      <c r="DR9" s="48">
        <v>0.95672462999999985</v>
      </c>
      <c r="DS9" s="48">
        <v>1.0984298499999998</v>
      </c>
      <c r="DT9" s="48">
        <v>1.1062404099999998</v>
      </c>
      <c r="DU9" s="48">
        <v>1.2478287100000001</v>
      </c>
      <c r="DV9" s="48">
        <v>1.07415561</v>
      </c>
      <c r="DW9" s="48">
        <v>1.3941963100000001</v>
      </c>
      <c r="DX9" s="48">
        <v>1.4628805200000001</v>
      </c>
      <c r="DY9" s="48">
        <v>1.31813428</v>
      </c>
      <c r="DZ9" s="48">
        <v>1.4764676000000001</v>
      </c>
      <c r="EA9" s="48">
        <v>1.42003898</v>
      </c>
    </row>
    <row r="10" spans="1:131" ht="17.45" customHeight="1">
      <c r="A10" s="39" t="s">
        <v>9</v>
      </c>
      <c r="B10" s="40" t="s">
        <v>10</v>
      </c>
      <c r="C10" s="45">
        <v>602.5831153691795</v>
      </c>
      <c r="D10" s="45">
        <v>535.44971606432716</v>
      </c>
      <c r="E10" s="45">
        <v>335.88269305432709</v>
      </c>
      <c r="F10" s="46">
        <v>377.39918996432709</v>
      </c>
      <c r="G10" s="45">
        <v>756.21661557432708</v>
      </c>
      <c r="H10" s="47">
        <v>799.78411217567088</v>
      </c>
      <c r="I10" s="45">
        <v>952.44549318567101</v>
      </c>
      <c r="J10" s="45">
        <v>849.03084875245986</v>
      </c>
      <c r="K10" s="45">
        <v>1041.2642462425736</v>
      </c>
      <c r="L10" s="45">
        <v>535.11257146725177</v>
      </c>
      <c r="M10" s="46">
        <v>373.29821518025176</v>
      </c>
      <c r="N10" s="45">
        <v>319.35145348025173</v>
      </c>
      <c r="O10" s="45">
        <v>381.37694892093668</v>
      </c>
      <c r="P10" s="45">
        <v>326.26637740093673</v>
      </c>
      <c r="Q10" s="45">
        <v>324.81329154118612</v>
      </c>
      <c r="R10" s="45">
        <v>171.73779741118611</v>
      </c>
      <c r="S10" s="45">
        <v>251.64649767493668</v>
      </c>
      <c r="T10" s="45">
        <v>149.7201244811861</v>
      </c>
      <c r="U10" s="45">
        <v>237.45449411593665</v>
      </c>
      <c r="V10" s="45">
        <v>400.38913668999999</v>
      </c>
      <c r="W10" s="45">
        <v>262.19748087000005</v>
      </c>
      <c r="X10" s="45">
        <v>305.01808734118606</v>
      </c>
      <c r="Y10" s="45">
        <v>282.89005056893666</v>
      </c>
      <c r="Z10" s="45">
        <v>288.47058529675058</v>
      </c>
      <c r="AA10" s="45">
        <v>341.93267334899997</v>
      </c>
      <c r="AB10" s="45">
        <v>395.38881842675056</v>
      </c>
      <c r="AC10" s="45">
        <v>630.78627846675056</v>
      </c>
      <c r="AD10" s="47">
        <v>521.60702317598611</v>
      </c>
      <c r="AE10" s="45">
        <v>286.57811782876701</v>
      </c>
      <c r="AF10" s="45">
        <v>416.10564258684917</v>
      </c>
      <c r="AG10" s="45">
        <v>616.30119900684917</v>
      </c>
      <c r="AH10" s="45">
        <v>927.75296842584908</v>
      </c>
      <c r="AI10" s="45">
        <v>1008.6797707300957</v>
      </c>
      <c r="AJ10" s="45">
        <v>1342.4605875583961</v>
      </c>
      <c r="AK10" s="45">
        <v>1018.6712297208943</v>
      </c>
      <c r="AL10" s="45">
        <v>1090.0411010983962</v>
      </c>
      <c r="AM10" s="45">
        <v>1015.3031527793963</v>
      </c>
      <c r="AN10" s="45">
        <v>1088.1355009148565</v>
      </c>
      <c r="AO10" s="47">
        <v>994.7121213074015</v>
      </c>
      <c r="AP10" s="45">
        <v>798.0093193790002</v>
      </c>
      <c r="AQ10" s="45">
        <v>644.94183145</v>
      </c>
      <c r="AR10" s="45">
        <v>439.66720171000003</v>
      </c>
      <c r="AS10" s="45">
        <v>515.69360505299994</v>
      </c>
      <c r="AT10" s="45">
        <v>395.27437466199996</v>
      </c>
      <c r="AU10" s="45">
        <v>359.40538953679999</v>
      </c>
      <c r="AV10" s="45">
        <v>576.62277908000021</v>
      </c>
      <c r="AW10" s="45">
        <v>1450.5630528299998</v>
      </c>
      <c r="AX10" s="45">
        <v>858.51732602999994</v>
      </c>
      <c r="AY10" s="45">
        <v>933.79281333000006</v>
      </c>
      <c r="AZ10" s="45">
        <v>807.57585788300003</v>
      </c>
      <c r="BA10" s="45">
        <v>1418.3349737829999</v>
      </c>
      <c r="BB10" s="45">
        <v>1141.3919988129999</v>
      </c>
      <c r="BC10" s="45">
        <v>1102.8045247129999</v>
      </c>
      <c r="BD10" s="45">
        <v>993.61120435299983</v>
      </c>
      <c r="BE10" s="45">
        <v>987.94501984199985</v>
      </c>
      <c r="BF10" s="45">
        <v>831.29559185199969</v>
      </c>
      <c r="BG10" s="45">
        <v>580.16398265199973</v>
      </c>
      <c r="BH10" s="45">
        <v>855.04543547199944</v>
      </c>
      <c r="BI10" s="45">
        <v>981.78352783199932</v>
      </c>
      <c r="BJ10" s="45">
        <v>956.74111568064814</v>
      </c>
      <c r="BK10" s="45">
        <v>1317.4926197586478</v>
      </c>
      <c r="BL10" s="45">
        <v>867.96021520864792</v>
      </c>
      <c r="BM10" s="45">
        <v>991.64572975864769</v>
      </c>
      <c r="BN10" s="45">
        <v>1091.7730966156478</v>
      </c>
      <c r="BO10" s="45">
        <v>1011.8523868956479</v>
      </c>
      <c r="BP10" s="45">
        <v>1069.1402223798464</v>
      </c>
      <c r="BQ10" s="45">
        <v>734.35416765564764</v>
      </c>
      <c r="BR10" s="45">
        <v>973.38263891894189</v>
      </c>
      <c r="BS10" s="45">
        <v>889.81715641894198</v>
      </c>
      <c r="BT10" s="45">
        <v>800.93572807081671</v>
      </c>
      <c r="BU10" s="45">
        <v>697.51102734794199</v>
      </c>
      <c r="BV10" s="45">
        <v>672.42356670526476</v>
      </c>
      <c r="BW10" s="45">
        <v>1152.4903325779412</v>
      </c>
      <c r="BX10" s="45">
        <v>767.06861123794124</v>
      </c>
      <c r="BY10" s="45">
        <v>1014.261118427941</v>
      </c>
      <c r="BZ10" s="45">
        <v>1242.413149969</v>
      </c>
      <c r="CA10" s="45">
        <v>742.18282027999999</v>
      </c>
      <c r="CB10" s="45">
        <v>707.13198963000002</v>
      </c>
      <c r="CC10" s="45">
        <v>1035.2208082100001</v>
      </c>
      <c r="CD10" s="45">
        <v>844.28711847999989</v>
      </c>
      <c r="CE10" s="45">
        <v>715.69862252500002</v>
      </c>
      <c r="CF10" s="45">
        <v>825.14680075499996</v>
      </c>
      <c r="CG10" s="45">
        <v>794.53933980500005</v>
      </c>
      <c r="CH10" s="45">
        <v>769.00867489500024</v>
      </c>
      <c r="CI10" s="45">
        <v>823.08528254999999</v>
      </c>
      <c r="CJ10" s="45">
        <v>778.43748957100001</v>
      </c>
      <c r="CK10" s="45">
        <v>737.05626528100595</v>
      </c>
      <c r="CL10" s="45">
        <v>883.49283740100611</v>
      </c>
      <c r="CM10" s="45">
        <v>991.45785896100608</v>
      </c>
      <c r="CN10" s="45">
        <v>1029.787382989454</v>
      </c>
      <c r="CO10" s="45">
        <v>1285.3095852010063</v>
      </c>
      <c r="CP10" s="45">
        <v>1513.5141562410058</v>
      </c>
      <c r="CQ10" s="45">
        <v>1558.534078711006</v>
      </c>
      <c r="CR10" s="45">
        <v>1518.960896271006</v>
      </c>
      <c r="CS10" s="45">
        <v>1052.0363982410061</v>
      </c>
      <c r="CT10" s="45">
        <v>787.25113021050595</v>
      </c>
      <c r="CU10" s="45">
        <v>917.90866650470616</v>
      </c>
      <c r="CV10" s="45">
        <v>688.6812006289091</v>
      </c>
      <c r="CW10" s="45">
        <v>557.02667668953097</v>
      </c>
      <c r="CX10" s="45">
        <v>791.16557072089813</v>
      </c>
      <c r="CY10" s="45">
        <v>577.73171626784801</v>
      </c>
      <c r="CZ10" s="45">
        <v>578.46317282689802</v>
      </c>
      <c r="DA10" s="45">
        <v>845.53811679270416</v>
      </c>
      <c r="DB10" s="45">
        <v>636.39701468270403</v>
      </c>
      <c r="DC10" s="48">
        <v>655.47778804229597</v>
      </c>
      <c r="DD10" s="48">
        <v>671.65114382229592</v>
      </c>
      <c r="DE10" s="48">
        <v>674.88759530229618</v>
      </c>
      <c r="DF10" s="48">
        <v>733.55883586455514</v>
      </c>
      <c r="DG10" s="48">
        <v>967.84140610825114</v>
      </c>
      <c r="DH10" s="48">
        <v>742.93604614005096</v>
      </c>
      <c r="DI10" s="48">
        <v>470.939257474751</v>
      </c>
      <c r="DJ10" s="48">
        <v>1256.445613204751</v>
      </c>
      <c r="DK10" s="48">
        <v>965.65666468475092</v>
      </c>
      <c r="DL10" s="48">
        <v>915.15604085875111</v>
      </c>
      <c r="DM10" s="48">
        <v>1159.4644090337511</v>
      </c>
      <c r="DN10" s="48">
        <v>1113.5885229184371</v>
      </c>
      <c r="DO10" s="48">
        <v>1138.8654935781881</v>
      </c>
      <c r="DP10" s="48">
        <v>1472.4762970583877</v>
      </c>
      <c r="DQ10" s="48">
        <v>1048.3309391283879</v>
      </c>
      <c r="DR10" s="48">
        <v>1208.0267428783882</v>
      </c>
      <c r="DS10" s="48">
        <v>1612.9464406816121</v>
      </c>
      <c r="DT10" s="48">
        <v>1514.8662544051117</v>
      </c>
      <c r="DU10" s="48">
        <v>1648.0540199423242</v>
      </c>
      <c r="DV10" s="48">
        <v>1945.856256757324</v>
      </c>
      <c r="DW10" s="48">
        <v>1604.7285321777244</v>
      </c>
      <c r="DX10" s="48">
        <v>2131.2187576011247</v>
      </c>
      <c r="DY10" s="48">
        <v>2237.2499477877241</v>
      </c>
      <c r="DZ10" s="48">
        <v>2159.3032034077246</v>
      </c>
      <c r="EA10" s="48">
        <v>2338.8463407377244</v>
      </c>
    </row>
    <row r="11" spans="1:131" ht="17.45" customHeight="1">
      <c r="A11" s="39" t="s">
        <v>11</v>
      </c>
      <c r="B11" s="40" t="s">
        <v>12</v>
      </c>
      <c r="C11" s="45">
        <v>147.85975862999999</v>
      </c>
      <c r="D11" s="45">
        <v>118.27296021000001</v>
      </c>
      <c r="E11" s="45">
        <v>126.05374291</v>
      </c>
      <c r="F11" s="46">
        <v>139.43077625000001</v>
      </c>
      <c r="G11" s="45">
        <v>143.7236029</v>
      </c>
      <c r="H11" s="47">
        <v>181.86861393000001</v>
      </c>
      <c r="I11" s="45">
        <v>128.33290374000001</v>
      </c>
      <c r="J11" s="45">
        <v>276.87750923000004</v>
      </c>
      <c r="K11" s="45">
        <v>212.91996096999998</v>
      </c>
      <c r="L11" s="45">
        <v>171.96835718</v>
      </c>
      <c r="M11" s="46">
        <v>177.63391278</v>
      </c>
      <c r="N11" s="45">
        <v>207.78508337000002</v>
      </c>
      <c r="O11" s="45">
        <v>299.85714434999994</v>
      </c>
      <c r="P11" s="45">
        <v>335.55330135999975</v>
      </c>
      <c r="Q11" s="45">
        <v>286.32163782999976</v>
      </c>
      <c r="R11" s="45">
        <v>288.94357381999976</v>
      </c>
      <c r="S11" s="45">
        <v>357.29351283999978</v>
      </c>
      <c r="T11" s="45">
        <v>311.58080574999974</v>
      </c>
      <c r="U11" s="45">
        <v>155.68019319999985</v>
      </c>
      <c r="V11" s="45">
        <v>247.21087684</v>
      </c>
      <c r="W11" s="45">
        <v>283.97970787000003</v>
      </c>
      <c r="X11" s="45">
        <v>265.68570657949982</v>
      </c>
      <c r="Y11" s="45">
        <v>261.37781761949987</v>
      </c>
      <c r="Z11" s="45">
        <v>281.88948801549981</v>
      </c>
      <c r="AA11" s="45">
        <v>337.89291353549987</v>
      </c>
      <c r="AB11" s="45">
        <v>267.28963810549988</v>
      </c>
      <c r="AC11" s="45">
        <v>296.66929348549985</v>
      </c>
      <c r="AD11" s="47">
        <v>288.96005666549991</v>
      </c>
      <c r="AE11" s="45">
        <v>360.49034149549988</v>
      </c>
      <c r="AF11" s="45">
        <v>431.71562858549981</v>
      </c>
      <c r="AG11" s="45">
        <v>382.28732294749989</v>
      </c>
      <c r="AH11" s="45">
        <v>781.44031197749996</v>
      </c>
      <c r="AI11" s="45">
        <v>774.52023403549981</v>
      </c>
      <c r="AJ11" s="45">
        <v>1107.1689004554999</v>
      </c>
      <c r="AK11" s="45">
        <v>856.28326820749976</v>
      </c>
      <c r="AL11" s="45">
        <v>760.49558163949985</v>
      </c>
      <c r="AM11" s="45">
        <v>901.8402582294998</v>
      </c>
      <c r="AN11" s="45">
        <v>792.74774708949997</v>
      </c>
      <c r="AO11" s="47">
        <v>817.3962234695</v>
      </c>
      <c r="AP11" s="45">
        <v>575.8489090700001</v>
      </c>
      <c r="AQ11" s="45">
        <v>564.10851364999996</v>
      </c>
      <c r="AR11" s="45">
        <v>718.90112993000002</v>
      </c>
      <c r="AS11" s="45">
        <v>582.67890176000003</v>
      </c>
      <c r="AT11" s="45">
        <v>612.37702178999996</v>
      </c>
      <c r="AU11" s="45">
        <v>226.77217009999998</v>
      </c>
      <c r="AV11" s="45">
        <v>280.36112960000003</v>
      </c>
      <c r="AW11" s="45">
        <v>247.67850559999999</v>
      </c>
      <c r="AX11" s="45">
        <v>182.18343411000001</v>
      </c>
      <c r="AY11" s="45">
        <v>400.89687820120446</v>
      </c>
      <c r="AZ11" s="45">
        <v>470.99189879999994</v>
      </c>
      <c r="BA11" s="45">
        <v>528.57329583000001</v>
      </c>
      <c r="BB11" s="45">
        <v>432.51449483000005</v>
      </c>
      <c r="BC11" s="45">
        <v>549.22732209999992</v>
      </c>
      <c r="BD11" s="45">
        <v>428.13262670000006</v>
      </c>
      <c r="BE11" s="45">
        <v>317.42161484299999</v>
      </c>
      <c r="BF11" s="45">
        <v>310.18084548299998</v>
      </c>
      <c r="BG11" s="45">
        <v>582.88419610299991</v>
      </c>
      <c r="BH11" s="45">
        <v>635.25021299299999</v>
      </c>
      <c r="BI11" s="45">
        <v>687.69342827600008</v>
      </c>
      <c r="BJ11" s="45">
        <v>814.12875540775235</v>
      </c>
      <c r="BK11" s="45">
        <v>334.47204617599999</v>
      </c>
      <c r="BL11" s="45">
        <v>340.78409806775238</v>
      </c>
      <c r="BM11" s="45">
        <v>457.40605834599995</v>
      </c>
      <c r="BN11" s="45">
        <v>523.21195728599992</v>
      </c>
      <c r="BO11" s="45">
        <v>606.38622986299993</v>
      </c>
      <c r="BP11" s="45">
        <v>362.84371618299997</v>
      </c>
      <c r="BQ11" s="45">
        <v>384.54459495299994</v>
      </c>
      <c r="BR11" s="45">
        <v>518.77405243299995</v>
      </c>
      <c r="BS11" s="45">
        <v>595.65707920299997</v>
      </c>
      <c r="BT11" s="45">
        <v>710.61603026</v>
      </c>
      <c r="BU11" s="45">
        <v>750.00098806999995</v>
      </c>
      <c r="BV11" s="45">
        <v>881.12443212000005</v>
      </c>
      <c r="BW11" s="45">
        <v>704.36448890999998</v>
      </c>
      <c r="BX11" s="45">
        <v>741.86453553000001</v>
      </c>
      <c r="BY11" s="45">
        <v>838.03370045278677</v>
      </c>
      <c r="BZ11" s="45">
        <v>785.75288425999997</v>
      </c>
      <c r="CA11" s="45">
        <v>739.52244490999999</v>
      </c>
      <c r="CB11" s="45">
        <v>681.90087348999998</v>
      </c>
      <c r="CC11" s="45">
        <v>606.79243150000013</v>
      </c>
      <c r="CD11" s="45">
        <v>670.90542106999999</v>
      </c>
      <c r="CE11" s="45">
        <v>611.94721517999994</v>
      </c>
      <c r="CF11" s="45">
        <v>737.10745859000008</v>
      </c>
      <c r="CG11" s="45">
        <v>904.27344923999999</v>
      </c>
      <c r="CH11" s="45">
        <v>435.92119885</v>
      </c>
      <c r="CI11" s="45">
        <v>396.46943016000006</v>
      </c>
      <c r="CJ11" s="45">
        <v>342.44433203000006</v>
      </c>
      <c r="CK11" s="45">
        <v>407.73355939000004</v>
      </c>
      <c r="CL11" s="45">
        <v>410.49309282000007</v>
      </c>
      <c r="CM11" s="45">
        <v>477.16841971000002</v>
      </c>
      <c r="CN11" s="45">
        <v>384.15260738155212</v>
      </c>
      <c r="CO11" s="45">
        <v>417.18328244000008</v>
      </c>
      <c r="CP11" s="45">
        <v>298.00961064000006</v>
      </c>
      <c r="CQ11" s="45">
        <v>404.05215901000008</v>
      </c>
      <c r="CR11" s="45">
        <v>414.27833944000008</v>
      </c>
      <c r="CS11" s="45">
        <v>431.66331083000011</v>
      </c>
      <c r="CT11" s="45">
        <v>379.13339237000002</v>
      </c>
      <c r="CU11" s="45">
        <v>342.83035370000005</v>
      </c>
      <c r="CV11" s="45">
        <v>454.85196814000005</v>
      </c>
      <c r="CW11" s="45">
        <v>574.78603601999998</v>
      </c>
      <c r="CX11" s="45">
        <v>516.06497110999999</v>
      </c>
      <c r="CY11" s="45">
        <v>551.11659469000006</v>
      </c>
      <c r="CZ11" s="45">
        <v>384.52716314000003</v>
      </c>
      <c r="DA11" s="45">
        <v>467.79181010000002</v>
      </c>
      <c r="DB11" s="45">
        <v>351.56968322</v>
      </c>
      <c r="DC11" s="48">
        <v>405.54849143000001</v>
      </c>
      <c r="DD11" s="48">
        <v>418.39600915999995</v>
      </c>
      <c r="DE11" s="48">
        <v>625.87053139</v>
      </c>
      <c r="DF11" s="48">
        <v>406.72300498373261</v>
      </c>
      <c r="DG11" s="48">
        <v>371.41950620999995</v>
      </c>
      <c r="DH11" s="48">
        <v>379.92483817000004</v>
      </c>
      <c r="DI11" s="48">
        <v>337.57482494999999</v>
      </c>
      <c r="DJ11" s="48">
        <v>386.16410673000001</v>
      </c>
      <c r="DK11" s="48">
        <v>390.16332543999999</v>
      </c>
      <c r="DL11" s="48">
        <v>467.43305558000003</v>
      </c>
      <c r="DM11" s="48">
        <v>382.25167830999999</v>
      </c>
      <c r="DN11" s="48">
        <v>430.89867773999998</v>
      </c>
      <c r="DO11" s="48">
        <v>466.32167580000004</v>
      </c>
      <c r="DP11" s="48">
        <v>539.22572155</v>
      </c>
      <c r="DQ11" s="48">
        <v>660.16542309810006</v>
      </c>
      <c r="DR11" s="48">
        <v>785.46575278</v>
      </c>
      <c r="DS11" s="48">
        <v>615.50210756999991</v>
      </c>
      <c r="DT11" s="48">
        <v>506.38230389999995</v>
      </c>
      <c r="DU11" s="48">
        <v>537.58718703</v>
      </c>
      <c r="DV11" s="48">
        <v>549.88377320000006</v>
      </c>
      <c r="DW11" s="48">
        <v>656.27951743000006</v>
      </c>
      <c r="DX11" s="48">
        <v>859.35963650999997</v>
      </c>
      <c r="DY11" s="48">
        <v>928.67503750000003</v>
      </c>
      <c r="DZ11" s="48">
        <v>827.05818569999997</v>
      </c>
      <c r="EA11" s="48">
        <v>749.75974474999998</v>
      </c>
    </row>
    <row r="12" spans="1:131" ht="17.45" customHeight="1">
      <c r="A12" s="39" t="s">
        <v>13</v>
      </c>
      <c r="B12" s="40" t="s">
        <v>14</v>
      </c>
      <c r="C12" s="45">
        <v>457.01446121999999</v>
      </c>
      <c r="D12" s="45">
        <v>515.45755521000001</v>
      </c>
      <c r="E12" s="45">
        <v>530.84705997999993</v>
      </c>
      <c r="F12" s="46">
        <v>681.63857863999999</v>
      </c>
      <c r="G12" s="45">
        <v>744.20513767</v>
      </c>
      <c r="H12" s="47">
        <v>753.02975649999996</v>
      </c>
      <c r="I12" s="45">
        <v>753.65941918999999</v>
      </c>
      <c r="J12" s="45">
        <v>835.84261308999987</v>
      </c>
      <c r="K12" s="45">
        <v>1087.0784110000779</v>
      </c>
      <c r="L12" s="45">
        <v>1421.6584317124737</v>
      </c>
      <c r="M12" s="46">
        <v>1554.2198492087562</v>
      </c>
      <c r="N12" s="45">
        <v>1526.7350495122478</v>
      </c>
      <c r="O12" s="45">
        <v>1552.9840785725028</v>
      </c>
      <c r="P12" s="45">
        <v>1545.0646512879634</v>
      </c>
      <c r="Q12" s="45">
        <v>1567.2359120189892</v>
      </c>
      <c r="R12" s="45">
        <v>1567.5159015099291</v>
      </c>
      <c r="S12" s="45">
        <v>1534.3712525607889</v>
      </c>
      <c r="T12" s="45">
        <v>1610.0166560040411</v>
      </c>
      <c r="U12" s="45">
        <v>1677.2328442354831</v>
      </c>
      <c r="V12" s="45">
        <v>1469.1935739894261</v>
      </c>
      <c r="W12" s="45">
        <v>1479.6290712936184</v>
      </c>
      <c r="X12" s="45">
        <v>1649.7761723797412</v>
      </c>
      <c r="Y12" s="45">
        <v>1621.087096511229</v>
      </c>
      <c r="Z12" s="45">
        <v>1597.7156157749948</v>
      </c>
      <c r="AA12" s="45">
        <v>1635.7438841299072</v>
      </c>
      <c r="AB12" s="45">
        <v>1789.0885431788784</v>
      </c>
      <c r="AC12" s="45">
        <v>1981.2361778775753</v>
      </c>
      <c r="AD12" s="47">
        <v>2040.7009597594742</v>
      </c>
      <c r="AE12" s="45">
        <v>2152.3696522194741</v>
      </c>
      <c r="AF12" s="45">
        <v>2227.5043874214402</v>
      </c>
      <c r="AG12" s="45">
        <v>2405.6833678571538</v>
      </c>
      <c r="AH12" s="45">
        <v>2431.1686737154096</v>
      </c>
      <c r="AI12" s="45">
        <v>2359.8182061754419</v>
      </c>
      <c r="AJ12" s="45">
        <v>2542.7824905130428</v>
      </c>
      <c r="AK12" s="45">
        <v>2786.98897730412</v>
      </c>
      <c r="AL12" s="45">
        <v>2794.5775996119623</v>
      </c>
      <c r="AM12" s="45">
        <v>2845.7893779619762</v>
      </c>
      <c r="AN12" s="45">
        <v>3196.8793688483443</v>
      </c>
      <c r="AO12" s="47">
        <v>3284.7384235900004</v>
      </c>
      <c r="AP12" s="45">
        <v>3370.5772464878446</v>
      </c>
      <c r="AQ12" s="45">
        <v>3362.5335147575006</v>
      </c>
      <c r="AR12" s="45">
        <v>3242.5350589548789</v>
      </c>
      <c r="AS12" s="45">
        <v>3243.5769828183707</v>
      </c>
      <c r="AT12" s="45">
        <v>3212.101977443232</v>
      </c>
      <c r="AU12" s="45">
        <v>3528.1444899201374</v>
      </c>
      <c r="AV12" s="45">
        <v>3668.1143274048891</v>
      </c>
      <c r="AW12" s="45">
        <v>3040.6863560699999</v>
      </c>
      <c r="AX12" s="45">
        <v>3892.3477631199999</v>
      </c>
      <c r="AY12" s="45">
        <v>3812.9155355900002</v>
      </c>
      <c r="AZ12" s="45">
        <v>4643.0949271400004</v>
      </c>
      <c r="BA12" s="45">
        <v>4655.8265504012152</v>
      </c>
      <c r="BB12" s="45">
        <v>4797.5356066253789</v>
      </c>
      <c r="BC12" s="45">
        <v>4858.4439872050689</v>
      </c>
      <c r="BD12" s="45">
        <v>5018.9951775860272</v>
      </c>
      <c r="BE12" s="45">
        <v>5108.5525625099999</v>
      </c>
      <c r="BF12" s="45">
        <v>5136.0190155216706</v>
      </c>
      <c r="BG12" s="45">
        <v>5375.2617324627663</v>
      </c>
      <c r="BH12" s="45">
        <v>5204.4031734839728</v>
      </c>
      <c r="BI12" s="45">
        <v>5294.7415809485901</v>
      </c>
      <c r="BJ12" s="45">
        <v>5389.5584247067127</v>
      </c>
      <c r="BK12" s="45">
        <v>5506.8311308786306</v>
      </c>
      <c r="BL12" s="45">
        <v>5533.9105733253418</v>
      </c>
      <c r="BM12" s="45">
        <v>5220.0635686284932</v>
      </c>
      <c r="BN12" s="45">
        <v>5253.2534951157531</v>
      </c>
      <c r="BO12" s="45">
        <v>5055.8139928335613</v>
      </c>
      <c r="BP12" s="45">
        <v>5071.8111288875698</v>
      </c>
      <c r="BQ12" s="45">
        <v>5187.0713999486243</v>
      </c>
      <c r="BR12" s="45">
        <v>5373.2145499450635</v>
      </c>
      <c r="BS12" s="45">
        <v>5496.4108388183504</v>
      </c>
      <c r="BT12" s="45">
        <v>5502.1555343234186</v>
      </c>
      <c r="BU12" s="45">
        <v>5282.9221058235562</v>
      </c>
      <c r="BV12" s="45">
        <v>5577.549225253556</v>
      </c>
      <c r="BW12" s="45">
        <v>5898.2341095805587</v>
      </c>
      <c r="BX12" s="45">
        <v>5965.9065118883736</v>
      </c>
      <c r="BY12" s="45">
        <v>5841.7637485834011</v>
      </c>
      <c r="BZ12" s="45">
        <v>5870.6417684899998</v>
      </c>
      <c r="CA12" s="45">
        <v>5967.9222720299986</v>
      </c>
      <c r="CB12" s="45">
        <v>6061.3802736099997</v>
      </c>
      <c r="CC12" s="45">
        <v>5843.7213668099994</v>
      </c>
      <c r="CD12" s="45">
        <v>6030.11499757</v>
      </c>
      <c r="CE12" s="45">
        <v>6243.7597201538356</v>
      </c>
      <c r="CF12" s="45">
        <v>6296.1964831525593</v>
      </c>
      <c r="CG12" s="45">
        <v>6135.1521898343826</v>
      </c>
      <c r="CH12" s="45">
        <v>6168.9019908443834</v>
      </c>
      <c r="CI12" s="45">
        <v>6088.834815629999</v>
      </c>
      <c r="CJ12" s="45">
        <v>6372.2730103334243</v>
      </c>
      <c r="CK12" s="45">
        <v>6571.3569222300002</v>
      </c>
      <c r="CL12" s="45">
        <v>6679.1791890441309</v>
      </c>
      <c r="CM12" s="45">
        <v>6901.047641600001</v>
      </c>
      <c r="CN12" s="45">
        <v>6805.8428579500005</v>
      </c>
      <c r="CO12" s="45">
        <v>6900.6683421824655</v>
      </c>
      <c r="CP12" s="45">
        <v>7290.8628264034251</v>
      </c>
      <c r="CQ12" s="45">
        <v>7232.17625133</v>
      </c>
      <c r="CR12" s="45">
        <v>7178.9552939900004</v>
      </c>
      <c r="CS12" s="45">
        <v>6830.7758542300007</v>
      </c>
      <c r="CT12" s="45">
        <v>6898.981702650598</v>
      </c>
      <c r="CU12" s="45">
        <v>7031.2330466524645</v>
      </c>
      <c r="CV12" s="45">
        <v>6818.4623819134231</v>
      </c>
      <c r="CW12" s="45">
        <v>6887.7645292107354</v>
      </c>
      <c r="CX12" s="45">
        <v>7233.675565049999</v>
      </c>
      <c r="CY12" s="45">
        <v>7259.5764643500006</v>
      </c>
      <c r="CZ12" s="45">
        <v>7210.9873709899994</v>
      </c>
      <c r="DA12" s="45">
        <v>6961.9729461199986</v>
      </c>
      <c r="DB12" s="45">
        <v>6924.6676912665753</v>
      </c>
      <c r="DC12" s="48">
        <v>7035.0782110285745</v>
      </c>
      <c r="DD12" s="48">
        <v>7294.461565702054</v>
      </c>
      <c r="DE12" s="48">
        <v>7337.1203470495884</v>
      </c>
      <c r="DF12" s="48">
        <v>7523.4547114169864</v>
      </c>
      <c r="DG12" s="48">
        <v>7859.0443922580826</v>
      </c>
      <c r="DH12" s="48">
        <v>7677.9857874269974</v>
      </c>
      <c r="DI12" s="48">
        <v>7669.1287544824727</v>
      </c>
      <c r="DJ12" s="48">
        <v>7855.5743330700334</v>
      </c>
      <c r="DK12" s="48">
        <v>8122.5877506171801</v>
      </c>
      <c r="DL12" s="48">
        <v>8215.0204038478078</v>
      </c>
      <c r="DM12" s="48">
        <v>8217.7074798668491</v>
      </c>
      <c r="DN12" s="48">
        <v>8063.0643305561644</v>
      </c>
      <c r="DO12" s="48">
        <v>7851.6821320154795</v>
      </c>
      <c r="DP12" s="48">
        <v>7774.7003798963015</v>
      </c>
      <c r="DQ12" s="48">
        <v>7686.2326261319176</v>
      </c>
      <c r="DR12" s="48">
        <v>6693.8118482532882</v>
      </c>
      <c r="DS12" s="48">
        <v>6688.305098915479</v>
      </c>
      <c r="DT12" s="48">
        <v>6845.5398710221916</v>
      </c>
      <c r="DU12" s="48">
        <v>6855.5757226195892</v>
      </c>
      <c r="DV12" s="48">
        <v>6991.3420956421915</v>
      </c>
      <c r="DW12" s="48">
        <v>6843.1465240021917</v>
      </c>
      <c r="DX12" s="48">
        <v>6701.9914236720542</v>
      </c>
      <c r="DY12" s="48">
        <v>6618.2248010154799</v>
      </c>
      <c r="DZ12" s="48">
        <v>6727.1215214132881</v>
      </c>
      <c r="EA12" s="48">
        <v>6817.1419167720551</v>
      </c>
    </row>
    <row r="13" spans="1:131" ht="17.45" customHeight="1">
      <c r="A13" s="39"/>
      <c r="B13" s="40"/>
      <c r="C13" s="41"/>
      <c r="D13" s="41"/>
      <c r="E13" s="41"/>
      <c r="F13" s="42"/>
      <c r="G13" s="41"/>
      <c r="H13" s="43"/>
      <c r="I13" s="41"/>
      <c r="J13" s="41"/>
      <c r="K13" s="41"/>
      <c r="L13" s="41"/>
      <c r="M13" s="42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3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3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</row>
    <row r="14" spans="1:131" ht="17.45" customHeight="1">
      <c r="A14" s="33" t="s">
        <v>15</v>
      </c>
      <c r="B14" s="34" t="s">
        <v>16</v>
      </c>
      <c r="C14" s="35">
        <v>3141.7412288734417</v>
      </c>
      <c r="D14" s="35">
        <v>3158.4869030572645</v>
      </c>
      <c r="E14" s="35">
        <v>3198.7408681926768</v>
      </c>
      <c r="F14" s="36">
        <v>3019.9938490326763</v>
      </c>
      <c r="G14" s="35">
        <v>2826.5538611226757</v>
      </c>
      <c r="H14" s="37">
        <v>2799.7486643388174</v>
      </c>
      <c r="I14" s="35">
        <v>2749.5444257012132</v>
      </c>
      <c r="J14" s="35">
        <v>2575.7187005012133</v>
      </c>
      <c r="K14" s="35">
        <v>2041.4957546528001</v>
      </c>
      <c r="L14" s="35">
        <v>2094.8271464709474</v>
      </c>
      <c r="M14" s="36">
        <v>2225.6804032560376</v>
      </c>
      <c r="N14" s="35">
        <v>2350.3789442984998</v>
      </c>
      <c r="O14" s="35">
        <v>2221.7086997548354</v>
      </c>
      <c r="P14" s="35">
        <v>2225.8757117201462</v>
      </c>
      <c r="Q14" s="35">
        <v>2301.1639691281403</v>
      </c>
      <c r="R14" s="35">
        <v>2346.7748384911879</v>
      </c>
      <c r="S14" s="35">
        <v>2244.0625431743097</v>
      </c>
      <c r="T14" s="35">
        <v>2131.419913247481</v>
      </c>
      <c r="U14" s="35">
        <v>2143.713592826371</v>
      </c>
      <c r="V14" s="35">
        <v>2186.1390085502549</v>
      </c>
      <c r="W14" s="35">
        <v>2301.9831274509706</v>
      </c>
      <c r="X14" s="35">
        <v>2321.86058746246</v>
      </c>
      <c r="Y14" s="35">
        <v>2471.76681323808</v>
      </c>
      <c r="Z14" s="35">
        <v>2536.299899499299</v>
      </c>
      <c r="AA14" s="35">
        <v>2516.8508154133183</v>
      </c>
      <c r="AB14" s="35">
        <v>2427.2330756263427</v>
      </c>
      <c r="AC14" s="35">
        <v>2270.0078690333789</v>
      </c>
      <c r="AD14" s="37">
        <v>2365.1709751035214</v>
      </c>
      <c r="AE14" s="35">
        <v>2334.9689097226233</v>
      </c>
      <c r="AF14" s="35">
        <v>2310.6937722622688</v>
      </c>
      <c r="AG14" s="35">
        <v>2139.971821948056</v>
      </c>
      <c r="AH14" s="35">
        <v>1976.2289690552557</v>
      </c>
      <c r="AI14" s="35">
        <v>1965.6124717309676</v>
      </c>
      <c r="AJ14" s="35">
        <v>1745.7364813708782</v>
      </c>
      <c r="AK14" s="35">
        <v>1616.5023866291365</v>
      </c>
      <c r="AL14" s="35">
        <v>1637.1462251732382</v>
      </c>
      <c r="AM14" s="35">
        <v>1628.8841910976505</v>
      </c>
      <c r="AN14" s="35">
        <v>1658.2967303723017</v>
      </c>
      <c r="AO14" s="37">
        <v>1692.3171174499998</v>
      </c>
      <c r="AP14" s="35">
        <v>1994.5838696299363</v>
      </c>
      <c r="AQ14" s="35">
        <v>2017.4659075461332</v>
      </c>
      <c r="AR14" s="35">
        <v>2038.9810114042459</v>
      </c>
      <c r="AS14" s="35">
        <v>1744.6942894492549</v>
      </c>
      <c r="AT14" s="35">
        <v>1836.0300834528859</v>
      </c>
      <c r="AU14" s="35">
        <v>1890.04722036</v>
      </c>
      <c r="AV14" s="35">
        <v>1805.6448480298918</v>
      </c>
      <c r="AW14" s="35">
        <v>1777.091374311319</v>
      </c>
      <c r="AX14" s="35">
        <v>1748.1520837916485</v>
      </c>
      <c r="AY14" s="35">
        <v>1648.7069554700001</v>
      </c>
      <c r="AZ14" s="35">
        <v>1597.3564816750697</v>
      </c>
      <c r="BA14" s="35">
        <v>1602.2370017178173</v>
      </c>
      <c r="BB14" s="35">
        <v>1616.0677548951646</v>
      </c>
      <c r="BC14" s="35">
        <v>1589.4390290758242</v>
      </c>
      <c r="BD14" s="35">
        <v>1593.1882786071428</v>
      </c>
      <c r="BE14" s="35">
        <v>1544.1289795604396</v>
      </c>
      <c r="BF14" s="35">
        <v>1534.7776348191451</v>
      </c>
      <c r="BG14" s="35">
        <v>1550.6753865483333</v>
      </c>
      <c r="BH14" s="35">
        <v>1388.9837204238659</v>
      </c>
      <c r="BI14" s="35">
        <v>1382.9648998331868</v>
      </c>
      <c r="BJ14" s="35">
        <v>1357.56706467546</v>
      </c>
      <c r="BK14" s="35">
        <v>1311.6844934912328</v>
      </c>
      <c r="BL14" s="35">
        <v>1309.3671006326374</v>
      </c>
      <c r="BM14" s="35">
        <v>1306.9037394030634</v>
      </c>
      <c r="BN14" s="35">
        <v>1309.1511247393</v>
      </c>
      <c r="BO14" s="35">
        <v>1494.8586652332981</v>
      </c>
      <c r="BP14" s="35">
        <v>1717.6923635299593</v>
      </c>
      <c r="BQ14" s="35">
        <v>1706.6328342610359</v>
      </c>
      <c r="BR14" s="35">
        <v>1428.1947687079648</v>
      </c>
      <c r="BS14" s="35">
        <v>1422.240900619875</v>
      </c>
      <c r="BT14" s="35">
        <v>1424.9215065481003</v>
      </c>
      <c r="BU14" s="35">
        <v>1689.8318971611109</v>
      </c>
      <c r="BV14" s="35">
        <v>1536.3879081813907</v>
      </c>
      <c r="BW14" s="35">
        <v>1497.3001113685109</v>
      </c>
      <c r="BX14" s="35">
        <v>1496.2893116786543</v>
      </c>
      <c r="BY14" s="35">
        <v>1497.8713312785776</v>
      </c>
      <c r="BZ14" s="35">
        <v>1492.2001580841759</v>
      </c>
      <c r="CA14" s="35">
        <v>1491.1442447524175</v>
      </c>
      <c r="CB14" s="35">
        <v>1494.0817110507694</v>
      </c>
      <c r="CC14" s="35">
        <v>983.03197204417575</v>
      </c>
      <c r="CD14" s="35">
        <v>899.83751579747252</v>
      </c>
      <c r="CE14" s="35">
        <v>901.09174694087915</v>
      </c>
      <c r="CF14" s="35">
        <v>856.63633345417566</v>
      </c>
      <c r="CG14" s="35">
        <v>835.12837561252741</v>
      </c>
      <c r="CH14" s="35">
        <v>762.25248887582404</v>
      </c>
      <c r="CI14" s="35">
        <v>597.45794412999999</v>
      </c>
      <c r="CJ14" s="35">
        <v>577.03089347747255</v>
      </c>
      <c r="CK14" s="35">
        <v>576.93882955076924</v>
      </c>
      <c r="CL14" s="35">
        <v>544.39697262483514</v>
      </c>
      <c r="CM14" s="35">
        <v>320.38611489813184</v>
      </c>
      <c r="CN14" s="35">
        <v>322.69040618648353</v>
      </c>
      <c r="CO14" s="35">
        <v>270.52531707999998</v>
      </c>
      <c r="CP14" s="35">
        <v>346.89328178</v>
      </c>
      <c r="CQ14" s="35">
        <v>343.94443731000001</v>
      </c>
      <c r="CR14" s="35">
        <v>343.65978201000001</v>
      </c>
      <c r="CS14" s="35">
        <v>369.47067464999998</v>
      </c>
      <c r="CT14" s="35">
        <v>370.42300564999999</v>
      </c>
      <c r="CU14" s="35">
        <v>382.08043149000002</v>
      </c>
      <c r="CV14" s="35">
        <v>381.86276723000003</v>
      </c>
      <c r="CW14" s="35">
        <v>378.78838701000001</v>
      </c>
      <c r="CX14" s="35">
        <v>382.15068615999996</v>
      </c>
      <c r="CY14" s="35">
        <v>352.98757789000001</v>
      </c>
      <c r="CZ14" s="35">
        <v>293.83717693</v>
      </c>
      <c r="DA14" s="35">
        <v>255.40701999999999</v>
      </c>
      <c r="DB14" s="35">
        <v>254.450526</v>
      </c>
      <c r="DC14" s="38">
        <v>150.57144</v>
      </c>
      <c r="DD14" s="38">
        <v>148.98216400000001</v>
      </c>
      <c r="DE14" s="38">
        <v>150.072889</v>
      </c>
      <c r="DF14" s="38">
        <v>151.163613</v>
      </c>
      <c r="DG14" s="38">
        <v>152.25433799999999</v>
      </c>
      <c r="DH14" s="38">
        <v>150.57006127142859</v>
      </c>
      <c r="DI14" s="38">
        <v>150.83178580714289</v>
      </c>
      <c r="DJ14" s="38">
        <v>149.24251034285712</v>
      </c>
      <c r="DK14" s="38">
        <v>150.33323487857143</v>
      </c>
      <c r="DL14" s="38">
        <v>151.423959</v>
      </c>
      <c r="DM14" s="38">
        <v>152.51468399999999</v>
      </c>
      <c r="DN14" s="38">
        <v>150.83040800000001</v>
      </c>
      <c r="DO14" s="38">
        <v>151.09213299999999</v>
      </c>
      <c r="DP14" s="38">
        <v>149.502858</v>
      </c>
      <c r="DQ14" s="38">
        <v>150.593582</v>
      </c>
      <c r="DR14" s="38">
        <v>151.68430699999999</v>
      </c>
      <c r="DS14" s="38">
        <v>152.77503100000001</v>
      </c>
      <c r="DT14" s="38">
        <v>95.724566999999993</v>
      </c>
      <c r="DU14" s="38">
        <v>95.496750000000006</v>
      </c>
      <c r="DV14" s="38">
        <v>96.097932</v>
      </c>
      <c r="DW14" s="38">
        <v>366.21671300000003</v>
      </c>
      <c r="DX14" s="38">
        <v>368.44042300000001</v>
      </c>
      <c r="DY14" s="38">
        <v>364.232463</v>
      </c>
      <c r="DZ14" s="38">
        <v>363.13970799999998</v>
      </c>
      <c r="EA14" s="38">
        <v>363.992952</v>
      </c>
    </row>
    <row r="15" spans="1:131" ht="17.45" customHeight="1">
      <c r="A15" s="39"/>
      <c r="B15" s="40"/>
      <c r="C15" s="41"/>
      <c r="D15" s="41"/>
      <c r="E15" s="41"/>
      <c r="F15" s="42"/>
      <c r="G15" s="41"/>
      <c r="H15" s="43"/>
      <c r="I15" s="41"/>
      <c r="J15" s="41"/>
      <c r="K15" s="41"/>
      <c r="L15" s="41"/>
      <c r="M15" s="42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3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3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  <c r="DY15" s="44"/>
      <c r="DZ15" s="44"/>
      <c r="EA15" s="44"/>
    </row>
    <row r="16" spans="1:131" ht="17.45" customHeight="1">
      <c r="A16" s="33" t="s">
        <v>17</v>
      </c>
      <c r="B16" s="34" t="s">
        <v>18</v>
      </c>
      <c r="C16" s="35">
        <v>19280.686609455002</v>
      </c>
      <c r="D16" s="35">
        <v>19682.263737385001</v>
      </c>
      <c r="E16" s="35">
        <v>20095.335074604998</v>
      </c>
      <c r="F16" s="36">
        <v>20441.747822915</v>
      </c>
      <c r="G16" s="35">
        <v>20780.148270494999</v>
      </c>
      <c r="H16" s="37">
        <v>21427.871552655</v>
      </c>
      <c r="I16" s="35">
        <v>21669.938592495004</v>
      </c>
      <c r="J16" s="35">
        <v>21829.047462724899</v>
      </c>
      <c r="K16" s="35">
        <v>22185.69245881835</v>
      </c>
      <c r="L16" s="35">
        <v>22558.82191060828</v>
      </c>
      <c r="M16" s="36">
        <v>22766.005455108334</v>
      </c>
      <c r="N16" s="35">
        <v>23074.362108668334</v>
      </c>
      <c r="O16" s="35">
        <v>23573.191331509999</v>
      </c>
      <c r="P16" s="35">
        <v>23838.098927788335</v>
      </c>
      <c r="Q16" s="35">
        <v>24177.23605715482</v>
      </c>
      <c r="R16" s="35">
        <v>24260.79051913966</v>
      </c>
      <c r="S16" s="35">
        <v>24437.149945565579</v>
      </c>
      <c r="T16" s="35">
        <v>24416.239853871451</v>
      </c>
      <c r="U16" s="35">
        <v>24775.490089183892</v>
      </c>
      <c r="V16" s="35">
        <v>24877.945276231261</v>
      </c>
      <c r="W16" s="35">
        <v>25120.538099127254</v>
      </c>
      <c r="X16" s="35">
        <v>25114.490238064249</v>
      </c>
      <c r="Y16" s="35">
        <v>25256.256243402084</v>
      </c>
      <c r="Z16" s="35">
        <v>25481.765030134087</v>
      </c>
      <c r="AA16" s="35">
        <v>25667.983855303781</v>
      </c>
      <c r="AB16" s="35">
        <v>25792.365500695756</v>
      </c>
      <c r="AC16" s="35">
        <v>26040.12614954347</v>
      </c>
      <c r="AD16" s="37">
        <v>25663.439008322261</v>
      </c>
      <c r="AE16" s="35">
        <v>25770.759532202264</v>
      </c>
      <c r="AF16" s="35">
        <v>25937.977353974002</v>
      </c>
      <c r="AG16" s="35">
        <v>26169.60233799852</v>
      </c>
      <c r="AH16" s="35">
        <v>26405.511088405387</v>
      </c>
      <c r="AI16" s="35">
        <v>26563.529757496541</v>
      </c>
      <c r="AJ16" s="35">
        <v>27228.746922904633</v>
      </c>
      <c r="AK16" s="35">
        <v>27167.981810980313</v>
      </c>
      <c r="AL16" s="35">
        <v>27368.44370091848</v>
      </c>
      <c r="AM16" s="35">
        <v>27554.190427132624</v>
      </c>
      <c r="AN16" s="35">
        <v>27922.958616314037</v>
      </c>
      <c r="AO16" s="37">
        <v>28976.56596627878</v>
      </c>
      <c r="AP16" s="35">
        <v>28536.239430975584</v>
      </c>
      <c r="AQ16" s="35">
        <v>30690.461290447347</v>
      </c>
      <c r="AR16" s="35">
        <v>31053.694298561571</v>
      </c>
      <c r="AS16" s="35">
        <v>31650.981623799351</v>
      </c>
      <c r="AT16" s="35">
        <v>31588.001687477969</v>
      </c>
      <c r="AU16" s="35">
        <v>31747.432400730002</v>
      </c>
      <c r="AV16" s="35">
        <v>31710.719602555924</v>
      </c>
      <c r="AW16" s="35">
        <v>31833.034198610003</v>
      </c>
      <c r="AX16" s="35">
        <v>31904.786749660001</v>
      </c>
      <c r="AY16" s="35">
        <v>31840.432635949997</v>
      </c>
      <c r="AZ16" s="35">
        <v>31938.005386186665</v>
      </c>
      <c r="BA16" s="35">
        <v>31970.764195243606</v>
      </c>
      <c r="BB16" s="35">
        <v>32229.28689672667</v>
      </c>
      <c r="BC16" s="35">
        <v>32917.23159522756</v>
      </c>
      <c r="BD16" s="35">
        <v>32957.186442291677</v>
      </c>
      <c r="BE16" s="35">
        <v>32142.775760440079</v>
      </c>
      <c r="BF16" s="35">
        <v>32238.896928697581</v>
      </c>
      <c r="BG16" s="35">
        <v>32141.241751251986</v>
      </c>
      <c r="BH16" s="35">
        <v>32310.131745688977</v>
      </c>
      <c r="BI16" s="35">
        <v>32446.340152611516</v>
      </c>
      <c r="BJ16" s="35">
        <v>32538.128343344084</v>
      </c>
      <c r="BK16" s="35">
        <v>30674.473151837272</v>
      </c>
      <c r="BL16" s="35">
        <v>31011.421933601414</v>
      </c>
      <c r="BM16" s="35">
        <v>31198.389450033043</v>
      </c>
      <c r="BN16" s="35">
        <v>31306.999086148087</v>
      </c>
      <c r="BO16" s="35">
        <v>31542.615906547366</v>
      </c>
      <c r="BP16" s="35">
        <v>31782.78837332538</v>
      </c>
      <c r="BQ16" s="35">
        <v>32132.173073309463</v>
      </c>
      <c r="BR16" s="35">
        <v>32422.938862338746</v>
      </c>
      <c r="BS16" s="35">
        <v>32558.177056714216</v>
      </c>
      <c r="BT16" s="35">
        <v>33466.647589161446</v>
      </c>
      <c r="BU16" s="35">
        <v>34115.828833809268</v>
      </c>
      <c r="BV16" s="35">
        <v>34487.366723820065</v>
      </c>
      <c r="BW16" s="35">
        <v>34728.556922494121</v>
      </c>
      <c r="BX16" s="35">
        <v>35027.178391814639</v>
      </c>
      <c r="BY16" s="35">
        <v>35226.666012681577</v>
      </c>
      <c r="BZ16" s="35">
        <v>35566.117407309997</v>
      </c>
      <c r="CA16" s="35">
        <v>36266.410718365492</v>
      </c>
      <c r="CB16" s="35">
        <v>36656.435974315507</v>
      </c>
      <c r="CC16" s="35">
        <v>36231.389484940497</v>
      </c>
      <c r="CD16" s="35">
        <v>36259.015244370501</v>
      </c>
      <c r="CE16" s="35">
        <v>36690.646576840503</v>
      </c>
      <c r="CF16" s="35">
        <v>36901.119479850502</v>
      </c>
      <c r="CG16" s="35">
        <v>37287.475629000495</v>
      </c>
      <c r="CH16" s="35">
        <v>35797.569851870496</v>
      </c>
      <c r="CI16" s="35">
        <v>36258.0757674345</v>
      </c>
      <c r="CJ16" s="35">
        <v>36665.628977974506</v>
      </c>
      <c r="CK16" s="35">
        <v>36902.350835028687</v>
      </c>
      <c r="CL16" s="35">
        <v>37232.396207974496</v>
      </c>
      <c r="CM16" s="35">
        <v>37573.278528558367</v>
      </c>
      <c r="CN16" s="35">
        <v>37873.332235133777</v>
      </c>
      <c r="CO16" s="35">
        <v>38393.795160858266</v>
      </c>
      <c r="CP16" s="35">
        <v>38456.460590937633</v>
      </c>
      <c r="CQ16" s="35">
        <v>40230.224848859463</v>
      </c>
      <c r="CR16" s="35">
        <v>40855.545771395591</v>
      </c>
      <c r="CS16" s="35">
        <v>41222.454580285594</v>
      </c>
      <c r="CT16" s="35">
        <v>41810.098423441894</v>
      </c>
      <c r="CU16" s="35">
        <v>42530.720588094489</v>
      </c>
      <c r="CV16" s="35">
        <v>42823.916854008188</v>
      </c>
      <c r="CW16" s="35">
        <v>43778.738088250575</v>
      </c>
      <c r="CX16" s="35">
        <v>44212.171640411209</v>
      </c>
      <c r="CY16" s="35">
        <v>44754.68898334961</v>
      </c>
      <c r="CZ16" s="35">
        <v>45354.600058453805</v>
      </c>
      <c r="DA16" s="35">
        <v>45911.101409883806</v>
      </c>
      <c r="DB16" s="35">
        <v>46092.867616790805</v>
      </c>
      <c r="DC16" s="38">
        <v>46407.16287974421</v>
      </c>
      <c r="DD16" s="38">
        <v>46893.642887624213</v>
      </c>
      <c r="DE16" s="38">
        <v>47231.245784361956</v>
      </c>
      <c r="DF16" s="38">
        <v>47774.257493931946</v>
      </c>
      <c r="DG16" s="38">
        <v>48299.801104958256</v>
      </c>
      <c r="DH16" s="38">
        <v>48831.623051423165</v>
      </c>
      <c r="DI16" s="38">
        <v>49398.941442213159</v>
      </c>
      <c r="DJ16" s="38">
        <v>49712.915051324846</v>
      </c>
      <c r="DK16" s="38">
        <v>50062.369881504856</v>
      </c>
      <c r="DL16" s="38">
        <v>50553.780137902759</v>
      </c>
      <c r="DM16" s="38">
        <v>50923.637094155958</v>
      </c>
      <c r="DN16" s="38">
        <v>50936.866253094246</v>
      </c>
      <c r="DO16" s="38">
        <v>51220.978017891874</v>
      </c>
      <c r="DP16" s="38">
        <v>51689.211443446569</v>
      </c>
      <c r="DQ16" s="38">
        <v>52281.806783266569</v>
      </c>
      <c r="DR16" s="38">
        <v>52745.10187621427</v>
      </c>
      <c r="DS16" s="38">
        <v>53067.288984176288</v>
      </c>
      <c r="DT16" s="38">
        <v>53237.300493228548</v>
      </c>
      <c r="DU16" s="38">
        <v>53747.520927323327</v>
      </c>
      <c r="DV16" s="38">
        <v>54207.878643724078</v>
      </c>
      <c r="DW16" s="38">
        <v>54526.215795772674</v>
      </c>
      <c r="DX16" s="38">
        <v>54818.553989855922</v>
      </c>
      <c r="DY16" s="38">
        <v>55660.135224820217</v>
      </c>
      <c r="DZ16" s="38">
        <v>55758.226386383409</v>
      </c>
      <c r="EA16" s="38">
        <v>55824.586123909015</v>
      </c>
    </row>
    <row r="17" spans="1:131" ht="17.45" customHeight="1">
      <c r="A17" s="39"/>
      <c r="B17" s="40"/>
      <c r="C17" s="41"/>
      <c r="D17" s="41"/>
      <c r="E17" s="41"/>
      <c r="F17" s="42"/>
      <c r="G17" s="41"/>
      <c r="H17" s="43"/>
      <c r="I17" s="41"/>
      <c r="J17" s="41"/>
      <c r="K17" s="41"/>
      <c r="L17" s="41"/>
      <c r="M17" s="42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3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3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44"/>
      <c r="DN17" s="44"/>
      <c r="DO17" s="44"/>
      <c r="DP17" s="44"/>
      <c r="DQ17" s="44"/>
      <c r="DR17" s="44"/>
      <c r="DS17" s="44"/>
      <c r="DT17" s="44"/>
      <c r="DU17" s="44"/>
      <c r="DV17" s="44"/>
      <c r="DW17" s="44"/>
      <c r="DX17" s="44"/>
      <c r="DY17" s="44"/>
      <c r="DZ17" s="44"/>
      <c r="EA17" s="44"/>
    </row>
    <row r="18" spans="1:131" ht="17.45" customHeight="1">
      <c r="A18" s="33" t="s">
        <v>19</v>
      </c>
      <c r="B18" s="34" t="s">
        <v>20</v>
      </c>
      <c r="C18" s="35">
        <v>249.33754500999999</v>
      </c>
      <c r="D18" s="35">
        <v>264.05557626000001</v>
      </c>
      <c r="E18" s="35">
        <v>282.63213625999998</v>
      </c>
      <c r="F18" s="36">
        <v>295.31597005999998</v>
      </c>
      <c r="G18" s="35">
        <v>268.50543526000001</v>
      </c>
      <c r="H18" s="37">
        <v>236.63516826</v>
      </c>
      <c r="I18" s="35">
        <v>219.25531925999999</v>
      </c>
      <c r="J18" s="35">
        <v>87.311757260000007</v>
      </c>
      <c r="K18" s="35">
        <v>115.57686126</v>
      </c>
      <c r="L18" s="35">
        <v>115.65866626</v>
      </c>
      <c r="M18" s="36">
        <v>115.72814726</v>
      </c>
      <c r="N18" s="35">
        <v>115.71674726000001</v>
      </c>
      <c r="O18" s="35">
        <v>98.185628260000001</v>
      </c>
      <c r="P18" s="35">
        <v>97.894697260000001</v>
      </c>
      <c r="Q18" s="35">
        <v>99.396492260000002</v>
      </c>
      <c r="R18" s="35">
        <v>99.915569260000012</v>
      </c>
      <c r="S18" s="35">
        <v>101.43657702103678</v>
      </c>
      <c r="T18" s="35">
        <v>103.10802426000001</v>
      </c>
      <c r="U18" s="35">
        <v>114.30672826</v>
      </c>
      <c r="V18" s="35">
        <v>114.7917113</v>
      </c>
      <c r="W18" s="35">
        <v>112.68156833157674</v>
      </c>
      <c r="X18" s="35">
        <v>116.20933165546708</v>
      </c>
      <c r="Y18" s="35">
        <v>115.14950657999999</v>
      </c>
      <c r="Z18" s="35">
        <v>114.80572158</v>
      </c>
      <c r="AA18" s="35">
        <v>116.01910428000001</v>
      </c>
      <c r="AB18" s="35">
        <v>117.12312128000001</v>
      </c>
      <c r="AC18" s="35">
        <v>118.72713528</v>
      </c>
      <c r="AD18" s="37">
        <v>119.80985028000001</v>
      </c>
      <c r="AE18" s="35">
        <v>122.54243328</v>
      </c>
      <c r="AF18" s="35">
        <v>149.63137528000001</v>
      </c>
      <c r="AG18" s="35">
        <v>161.49389927999999</v>
      </c>
      <c r="AH18" s="35">
        <v>160.12539828000001</v>
      </c>
      <c r="AI18" s="35">
        <v>144.78691628000001</v>
      </c>
      <c r="AJ18" s="35">
        <v>143.44226227999999</v>
      </c>
      <c r="AK18" s="35">
        <v>278.87764827999996</v>
      </c>
      <c r="AL18" s="35">
        <v>284.88362527999999</v>
      </c>
      <c r="AM18" s="35">
        <v>292.43977027999995</v>
      </c>
      <c r="AN18" s="35">
        <v>292.31112622964417</v>
      </c>
      <c r="AO18" s="37">
        <v>162.08623628000001</v>
      </c>
      <c r="AP18" s="35">
        <v>160.46530868000002</v>
      </c>
      <c r="AQ18" s="35">
        <v>160.37438928</v>
      </c>
      <c r="AR18" s="35">
        <v>158.96110628</v>
      </c>
      <c r="AS18" s="35">
        <v>170.63793128</v>
      </c>
      <c r="AT18" s="35">
        <v>200.33315328</v>
      </c>
      <c r="AU18" s="35">
        <v>196.35077527999999</v>
      </c>
      <c r="AV18" s="35">
        <v>199.52542027999999</v>
      </c>
      <c r="AW18" s="35">
        <v>201.61337728000001</v>
      </c>
      <c r="AX18" s="35">
        <v>203.72184128000001</v>
      </c>
      <c r="AY18" s="35">
        <v>195.21189828000001</v>
      </c>
      <c r="AZ18" s="35">
        <v>195.68911628000001</v>
      </c>
      <c r="BA18" s="35">
        <v>195.87071578000001</v>
      </c>
      <c r="BB18" s="35">
        <v>198.48957028000001</v>
      </c>
      <c r="BC18" s="35">
        <v>198.51568327999999</v>
      </c>
      <c r="BD18" s="35">
        <v>198.79167228</v>
      </c>
      <c r="BE18" s="35">
        <v>200.21129628</v>
      </c>
      <c r="BF18" s="35">
        <v>200.20880728</v>
      </c>
      <c r="BG18" s="35">
        <v>199.87773028000001</v>
      </c>
      <c r="BH18" s="35">
        <v>197.62053528000001</v>
      </c>
      <c r="BI18" s="35">
        <v>198.08945528000001</v>
      </c>
      <c r="BJ18" s="35">
        <v>197.67891327999999</v>
      </c>
      <c r="BK18" s="35">
        <v>186.66825628000001</v>
      </c>
      <c r="BL18" s="35">
        <v>186.62867428000001</v>
      </c>
      <c r="BM18" s="35">
        <v>186.76575928</v>
      </c>
      <c r="BN18" s="35">
        <v>157.23791027999999</v>
      </c>
      <c r="BO18" s="35">
        <v>160.66269428000001</v>
      </c>
      <c r="BP18" s="35">
        <v>160.59662028</v>
      </c>
      <c r="BQ18" s="35">
        <v>161.74217028000001</v>
      </c>
      <c r="BR18" s="35">
        <v>161.77023828</v>
      </c>
      <c r="BS18" s="35">
        <v>156.77844927999999</v>
      </c>
      <c r="BT18" s="35">
        <v>153.57595050788547</v>
      </c>
      <c r="BU18" s="35">
        <v>153.66006150788544</v>
      </c>
      <c r="BV18" s="35">
        <v>153.54583050788546</v>
      </c>
      <c r="BW18" s="35">
        <v>153.17732850788545</v>
      </c>
      <c r="BX18" s="35">
        <v>152.55508650788545</v>
      </c>
      <c r="BY18" s="35">
        <v>152.51616350788547</v>
      </c>
      <c r="BZ18" s="35">
        <v>151.20087450788546</v>
      </c>
      <c r="CA18" s="35">
        <v>152.45278150788545</v>
      </c>
      <c r="CB18" s="35">
        <v>152.02979650788546</v>
      </c>
      <c r="CC18" s="35">
        <v>142.46591828000001</v>
      </c>
      <c r="CD18" s="35">
        <v>143.37853128</v>
      </c>
      <c r="CE18" s="35">
        <v>147.06950028</v>
      </c>
      <c r="CF18" s="35">
        <v>129.44820827999999</v>
      </c>
      <c r="CG18" s="35">
        <v>129.41604328</v>
      </c>
      <c r="CH18" s="35">
        <v>29.07319</v>
      </c>
      <c r="CI18" s="35">
        <v>29.432873000000001</v>
      </c>
      <c r="CJ18" s="35">
        <v>29.306000999999998</v>
      </c>
      <c r="CK18" s="35">
        <v>29.147027999999999</v>
      </c>
      <c r="CL18" s="35">
        <v>29.707805</v>
      </c>
      <c r="CM18" s="35">
        <v>30.178381999999999</v>
      </c>
      <c r="CN18" s="35">
        <v>30.147749000000001</v>
      </c>
      <c r="CO18" s="35">
        <v>31.180561999999998</v>
      </c>
      <c r="CP18" s="35">
        <v>31.965938000000001</v>
      </c>
      <c r="CQ18" s="35">
        <v>32.355226000000002</v>
      </c>
      <c r="CR18" s="35">
        <v>33.077812000000002</v>
      </c>
      <c r="CS18" s="35">
        <v>32.854852000000001</v>
      </c>
      <c r="CT18" s="35">
        <v>33.050890000000003</v>
      </c>
      <c r="CU18" s="35">
        <v>32.887822</v>
      </c>
      <c r="CV18" s="35">
        <v>32.465772000000001</v>
      </c>
      <c r="CW18" s="35">
        <v>33.215324000000003</v>
      </c>
      <c r="CX18" s="35">
        <v>34.334909000000003</v>
      </c>
      <c r="CY18" s="35">
        <v>35.026667000000003</v>
      </c>
      <c r="CZ18" s="35">
        <v>35.356037000000001</v>
      </c>
      <c r="DA18" s="35">
        <v>35.864004000000001</v>
      </c>
      <c r="DB18" s="35">
        <v>35.611902999999998</v>
      </c>
      <c r="DC18" s="38">
        <v>36.130251000000001</v>
      </c>
      <c r="DD18" s="38">
        <v>35.901780000000002</v>
      </c>
      <c r="DE18" s="38">
        <v>36.136063</v>
      </c>
      <c r="DF18" s="38">
        <v>36.867193999999998</v>
      </c>
      <c r="DG18" s="38">
        <v>30.581300500000001</v>
      </c>
      <c r="DH18" s="38">
        <v>30.6401425</v>
      </c>
      <c r="DI18" s="38">
        <v>30.6648505</v>
      </c>
      <c r="DJ18" s="38">
        <v>30.842667500000001</v>
      </c>
      <c r="DK18" s="38">
        <v>31.344297999999998</v>
      </c>
      <c r="DL18" s="38">
        <v>31.077601999999999</v>
      </c>
      <c r="DM18" s="38">
        <v>31.508797000000001</v>
      </c>
      <c r="DN18" s="38">
        <v>31.684699999999999</v>
      </c>
      <c r="DO18" s="38">
        <v>32.096375000000002</v>
      </c>
      <c r="DP18" s="38">
        <v>33.674729999999997</v>
      </c>
      <c r="DQ18" s="38">
        <v>34.300924999999999</v>
      </c>
      <c r="DR18" s="38">
        <v>35.149085999999997</v>
      </c>
      <c r="DS18" s="38">
        <v>33.355187000000001</v>
      </c>
      <c r="DT18" s="38">
        <v>33.618775999999997</v>
      </c>
      <c r="DU18" s="38">
        <v>32.853158999999998</v>
      </c>
      <c r="DV18" s="38">
        <v>33.650849000000001</v>
      </c>
      <c r="DW18" s="38">
        <v>33.904522</v>
      </c>
      <c r="DX18" s="38">
        <v>33.867114000000001</v>
      </c>
      <c r="DY18" s="38">
        <v>33.665609000000003</v>
      </c>
      <c r="DZ18" s="38">
        <v>32.197952000000001</v>
      </c>
      <c r="EA18" s="38">
        <v>31.531504000000002</v>
      </c>
    </row>
    <row r="19" spans="1:131" ht="17.45" customHeight="1">
      <c r="A19" s="39"/>
      <c r="B19" s="49"/>
      <c r="C19" s="41"/>
      <c r="D19" s="41"/>
      <c r="E19" s="41"/>
      <c r="F19" s="42"/>
      <c r="G19" s="41"/>
      <c r="H19" s="43"/>
      <c r="I19" s="41"/>
      <c r="J19" s="41"/>
      <c r="K19" s="41"/>
      <c r="L19" s="41"/>
      <c r="M19" s="42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3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3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44"/>
      <c r="DN19" s="44"/>
      <c r="DO19" s="44"/>
      <c r="DP19" s="44"/>
      <c r="DQ19" s="44"/>
      <c r="DR19" s="44"/>
      <c r="DS19" s="44"/>
      <c r="DT19" s="44"/>
      <c r="DU19" s="44"/>
      <c r="DV19" s="44"/>
      <c r="DW19" s="44"/>
      <c r="DX19" s="44"/>
      <c r="DY19" s="44"/>
      <c r="DZ19" s="44"/>
      <c r="EA19" s="44"/>
    </row>
    <row r="20" spans="1:131" ht="17.45" customHeight="1">
      <c r="A20" s="33" t="s">
        <v>21</v>
      </c>
      <c r="B20" s="34" t="s">
        <v>22</v>
      </c>
      <c r="C20" s="35">
        <v>0</v>
      </c>
      <c r="D20" s="35">
        <v>0</v>
      </c>
      <c r="E20" s="35">
        <v>0</v>
      </c>
      <c r="F20" s="36">
        <v>0</v>
      </c>
      <c r="G20" s="35">
        <v>0</v>
      </c>
      <c r="H20" s="37">
        <v>0</v>
      </c>
      <c r="I20" s="35">
        <v>0</v>
      </c>
      <c r="J20" s="35">
        <v>0</v>
      </c>
      <c r="K20" s="35">
        <v>0</v>
      </c>
      <c r="L20" s="35">
        <v>0</v>
      </c>
      <c r="M20" s="36">
        <v>0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5">
        <v>0</v>
      </c>
      <c r="U20" s="35">
        <v>0</v>
      </c>
      <c r="V20" s="35">
        <v>0</v>
      </c>
      <c r="W20" s="35">
        <v>0</v>
      </c>
      <c r="X20" s="35">
        <v>0</v>
      </c>
      <c r="Y20" s="35">
        <v>0</v>
      </c>
      <c r="Z20" s="35">
        <v>0</v>
      </c>
      <c r="AA20" s="35">
        <v>0</v>
      </c>
      <c r="AB20" s="35">
        <v>0</v>
      </c>
      <c r="AC20" s="35">
        <v>0</v>
      </c>
      <c r="AD20" s="37">
        <v>0</v>
      </c>
      <c r="AE20" s="35">
        <v>0</v>
      </c>
      <c r="AF20" s="35">
        <v>0</v>
      </c>
      <c r="AG20" s="35">
        <v>0</v>
      </c>
      <c r="AH20" s="35">
        <v>0</v>
      </c>
      <c r="AI20" s="35">
        <v>0</v>
      </c>
      <c r="AJ20" s="35">
        <v>0</v>
      </c>
      <c r="AK20" s="35">
        <v>0</v>
      </c>
      <c r="AL20" s="35">
        <v>0</v>
      </c>
      <c r="AM20" s="35">
        <v>0</v>
      </c>
      <c r="AN20" s="35">
        <v>0</v>
      </c>
      <c r="AO20" s="37">
        <v>0</v>
      </c>
      <c r="AP20" s="35">
        <v>0</v>
      </c>
      <c r="AQ20" s="35">
        <v>0</v>
      </c>
      <c r="AR20" s="35">
        <v>0</v>
      </c>
      <c r="AS20" s="35">
        <v>0</v>
      </c>
      <c r="AT20" s="35">
        <v>0</v>
      </c>
      <c r="AU20" s="35">
        <v>0</v>
      </c>
      <c r="AV20" s="35">
        <v>0</v>
      </c>
      <c r="AW20" s="35">
        <v>0</v>
      </c>
      <c r="AX20" s="35">
        <v>0</v>
      </c>
      <c r="AY20" s="35">
        <v>0</v>
      </c>
      <c r="AZ20" s="35">
        <v>0</v>
      </c>
      <c r="BA20" s="35">
        <v>0</v>
      </c>
      <c r="BB20" s="35">
        <v>0</v>
      </c>
      <c r="BC20" s="35">
        <v>0</v>
      </c>
      <c r="BD20" s="35">
        <v>0</v>
      </c>
      <c r="BE20" s="35">
        <v>0</v>
      </c>
      <c r="BF20" s="35">
        <v>0</v>
      </c>
      <c r="BG20" s="35">
        <v>0</v>
      </c>
      <c r="BH20" s="35">
        <v>0</v>
      </c>
      <c r="BI20" s="35">
        <v>0</v>
      </c>
      <c r="BJ20" s="35">
        <v>0</v>
      </c>
      <c r="BK20" s="35">
        <v>0</v>
      </c>
      <c r="BL20" s="35">
        <v>0</v>
      </c>
      <c r="BM20" s="35">
        <v>0</v>
      </c>
      <c r="BN20" s="35">
        <v>0</v>
      </c>
      <c r="BO20" s="35">
        <v>0</v>
      </c>
      <c r="BP20" s="35">
        <v>0</v>
      </c>
      <c r="BQ20" s="35">
        <v>0</v>
      </c>
      <c r="BR20" s="35">
        <v>0</v>
      </c>
      <c r="BS20" s="35">
        <v>0</v>
      </c>
      <c r="BT20" s="35">
        <v>0</v>
      </c>
      <c r="BU20" s="35">
        <v>0</v>
      </c>
      <c r="BV20" s="35">
        <v>0</v>
      </c>
      <c r="BW20" s="35">
        <v>0</v>
      </c>
      <c r="BX20" s="35">
        <v>0</v>
      </c>
      <c r="BY20" s="35">
        <v>0</v>
      </c>
      <c r="BZ20" s="35">
        <v>0</v>
      </c>
      <c r="CA20" s="35">
        <v>0</v>
      </c>
      <c r="CB20" s="35">
        <v>0</v>
      </c>
      <c r="CC20" s="35">
        <v>0</v>
      </c>
      <c r="CD20" s="35">
        <v>0</v>
      </c>
      <c r="CE20" s="35">
        <v>0</v>
      </c>
      <c r="CF20" s="35">
        <v>0</v>
      </c>
      <c r="CG20" s="35">
        <v>0</v>
      </c>
      <c r="CH20" s="35">
        <v>0</v>
      </c>
      <c r="CI20" s="35">
        <v>0</v>
      </c>
      <c r="CJ20" s="35">
        <v>0</v>
      </c>
      <c r="CK20" s="35">
        <v>0</v>
      </c>
      <c r="CL20" s="35">
        <v>0</v>
      </c>
      <c r="CM20" s="35">
        <v>0</v>
      </c>
      <c r="CN20" s="35">
        <v>0</v>
      </c>
      <c r="CO20" s="35">
        <v>0</v>
      </c>
      <c r="CP20" s="35">
        <v>0</v>
      </c>
      <c r="CQ20" s="35">
        <v>0</v>
      </c>
      <c r="CR20" s="35">
        <v>0</v>
      </c>
      <c r="CS20" s="35">
        <v>0</v>
      </c>
      <c r="CT20" s="35">
        <v>0</v>
      </c>
      <c r="CU20" s="35">
        <v>0</v>
      </c>
      <c r="CV20" s="35">
        <v>0</v>
      </c>
      <c r="CW20" s="35">
        <v>0</v>
      </c>
      <c r="CX20" s="35">
        <v>0</v>
      </c>
      <c r="CY20" s="35">
        <v>0</v>
      </c>
      <c r="CZ20" s="35">
        <v>0</v>
      </c>
      <c r="DA20" s="35">
        <v>0</v>
      </c>
      <c r="DB20" s="35">
        <v>0</v>
      </c>
      <c r="DC20" s="38">
        <v>0</v>
      </c>
      <c r="DD20" s="38">
        <v>0</v>
      </c>
      <c r="DE20" s="38">
        <v>0</v>
      </c>
      <c r="DF20" s="38">
        <v>0</v>
      </c>
      <c r="DG20" s="38">
        <v>0</v>
      </c>
      <c r="DH20" s="38">
        <v>0</v>
      </c>
      <c r="DI20" s="38">
        <v>0</v>
      </c>
      <c r="DJ20" s="38">
        <v>0</v>
      </c>
      <c r="DK20" s="38">
        <v>0</v>
      </c>
      <c r="DL20" s="38">
        <v>0</v>
      </c>
      <c r="DM20" s="38">
        <v>0</v>
      </c>
      <c r="DN20" s="38">
        <v>0</v>
      </c>
      <c r="DO20" s="38">
        <v>0</v>
      </c>
      <c r="DP20" s="38">
        <v>0</v>
      </c>
      <c r="DQ20" s="38">
        <v>0</v>
      </c>
      <c r="DR20" s="38">
        <v>0</v>
      </c>
      <c r="DS20" s="38">
        <v>0</v>
      </c>
      <c r="DT20" s="38">
        <v>0</v>
      </c>
      <c r="DU20" s="38">
        <v>0</v>
      </c>
      <c r="DV20" s="38">
        <v>0</v>
      </c>
      <c r="DW20" s="38">
        <v>0</v>
      </c>
      <c r="DX20" s="38">
        <v>0</v>
      </c>
      <c r="DY20" s="38">
        <v>0</v>
      </c>
      <c r="DZ20" s="38">
        <v>0</v>
      </c>
      <c r="EA20" s="38">
        <v>0</v>
      </c>
    </row>
    <row r="21" spans="1:131" ht="17.45" customHeight="1">
      <c r="A21" s="39"/>
      <c r="B21" s="40"/>
      <c r="C21" s="41"/>
      <c r="D21" s="41"/>
      <c r="E21" s="41"/>
      <c r="F21" s="42"/>
      <c r="G21" s="41"/>
      <c r="H21" s="43"/>
      <c r="I21" s="41"/>
      <c r="J21" s="41"/>
      <c r="K21" s="41"/>
      <c r="L21" s="41"/>
      <c r="M21" s="42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3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3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41"/>
      <c r="CS21" s="41"/>
      <c r="CT21" s="41"/>
      <c r="CU21" s="41"/>
      <c r="CV21" s="41"/>
      <c r="CW21" s="41"/>
      <c r="CX21" s="41"/>
      <c r="CY21" s="41"/>
      <c r="CZ21" s="41"/>
      <c r="DA21" s="41"/>
      <c r="DB21" s="41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4"/>
      <c r="DT21" s="44"/>
      <c r="DU21" s="44"/>
      <c r="DV21" s="44"/>
      <c r="DW21" s="44"/>
      <c r="DX21" s="44"/>
      <c r="DY21" s="44"/>
      <c r="DZ21" s="44"/>
      <c r="EA21" s="44"/>
    </row>
    <row r="22" spans="1:131" ht="17.45" customHeight="1">
      <c r="A22" s="33" t="s">
        <v>23</v>
      </c>
      <c r="B22" s="34" t="s">
        <v>24</v>
      </c>
      <c r="C22" s="35">
        <v>0</v>
      </c>
      <c r="D22" s="35">
        <v>0</v>
      </c>
      <c r="E22" s="35">
        <v>0</v>
      </c>
      <c r="F22" s="36">
        <v>0</v>
      </c>
      <c r="G22" s="35">
        <v>0</v>
      </c>
      <c r="H22" s="37">
        <v>0</v>
      </c>
      <c r="I22" s="35">
        <v>0</v>
      </c>
      <c r="J22" s="35">
        <v>0</v>
      </c>
      <c r="K22" s="35">
        <v>0</v>
      </c>
      <c r="L22" s="35">
        <v>0</v>
      </c>
      <c r="M22" s="36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35">
        <v>0</v>
      </c>
      <c r="W22" s="35">
        <v>0</v>
      </c>
      <c r="X22" s="35">
        <v>0</v>
      </c>
      <c r="Y22" s="35">
        <v>0</v>
      </c>
      <c r="Z22" s="35">
        <v>0</v>
      </c>
      <c r="AA22" s="35">
        <v>0</v>
      </c>
      <c r="AB22" s="35">
        <v>0</v>
      </c>
      <c r="AC22" s="35">
        <v>0</v>
      </c>
      <c r="AD22" s="37">
        <v>0</v>
      </c>
      <c r="AE22" s="35">
        <v>0</v>
      </c>
      <c r="AF22" s="35">
        <v>0</v>
      </c>
      <c r="AG22" s="35">
        <v>0</v>
      </c>
      <c r="AH22" s="35">
        <v>0</v>
      </c>
      <c r="AI22" s="35">
        <v>0</v>
      </c>
      <c r="AJ22" s="35">
        <v>0</v>
      </c>
      <c r="AK22" s="35">
        <v>0</v>
      </c>
      <c r="AL22" s="35">
        <v>0</v>
      </c>
      <c r="AM22" s="35">
        <v>0</v>
      </c>
      <c r="AN22" s="35">
        <v>0</v>
      </c>
      <c r="AO22" s="37">
        <v>0</v>
      </c>
      <c r="AP22" s="35">
        <v>0</v>
      </c>
      <c r="AQ22" s="35">
        <v>0</v>
      </c>
      <c r="AR22" s="35">
        <v>0</v>
      </c>
      <c r="AS22" s="35">
        <v>0</v>
      </c>
      <c r="AT22" s="35">
        <v>0</v>
      </c>
      <c r="AU22" s="35">
        <v>0</v>
      </c>
      <c r="AV22" s="35">
        <v>0</v>
      </c>
      <c r="AW22" s="35">
        <v>0</v>
      </c>
      <c r="AX22" s="35">
        <v>0</v>
      </c>
      <c r="AY22" s="35">
        <v>0</v>
      </c>
      <c r="AZ22" s="35">
        <v>0</v>
      </c>
      <c r="BA22" s="35">
        <v>0</v>
      </c>
      <c r="BB22" s="35">
        <v>0</v>
      </c>
      <c r="BC22" s="35">
        <v>0</v>
      </c>
      <c r="BD22" s="35">
        <v>0</v>
      </c>
      <c r="BE22" s="35">
        <v>0</v>
      </c>
      <c r="BF22" s="35">
        <v>0</v>
      </c>
      <c r="BG22" s="35">
        <v>0</v>
      </c>
      <c r="BH22" s="35">
        <v>0</v>
      </c>
      <c r="BI22" s="35">
        <v>0</v>
      </c>
      <c r="BJ22" s="35">
        <v>0</v>
      </c>
      <c r="BK22" s="35">
        <v>0</v>
      </c>
      <c r="BL22" s="35">
        <v>0</v>
      </c>
      <c r="BM22" s="35">
        <v>0</v>
      </c>
      <c r="BN22" s="35">
        <v>0</v>
      </c>
      <c r="BO22" s="35">
        <v>0</v>
      </c>
      <c r="BP22" s="35">
        <v>0</v>
      </c>
      <c r="BQ22" s="35">
        <v>0</v>
      </c>
      <c r="BR22" s="35">
        <v>0</v>
      </c>
      <c r="BS22" s="35">
        <v>0</v>
      </c>
      <c r="BT22" s="35">
        <v>0</v>
      </c>
      <c r="BU22" s="35">
        <v>0</v>
      </c>
      <c r="BV22" s="35">
        <v>0</v>
      </c>
      <c r="BW22" s="35">
        <v>0</v>
      </c>
      <c r="BX22" s="35">
        <v>0</v>
      </c>
      <c r="BY22" s="35">
        <v>0</v>
      </c>
      <c r="BZ22" s="35">
        <v>0</v>
      </c>
      <c r="CA22" s="35">
        <v>0</v>
      </c>
      <c r="CB22" s="35">
        <v>0</v>
      </c>
      <c r="CC22" s="35">
        <v>0</v>
      </c>
      <c r="CD22" s="35">
        <v>0</v>
      </c>
      <c r="CE22" s="35">
        <v>0</v>
      </c>
      <c r="CF22" s="35">
        <v>0</v>
      </c>
      <c r="CG22" s="35">
        <v>0</v>
      </c>
      <c r="CH22" s="35">
        <v>0</v>
      </c>
      <c r="CI22" s="35">
        <v>0</v>
      </c>
      <c r="CJ22" s="35">
        <v>0</v>
      </c>
      <c r="CK22" s="35">
        <v>0</v>
      </c>
      <c r="CL22" s="35">
        <v>0</v>
      </c>
      <c r="CM22" s="35">
        <v>0</v>
      </c>
      <c r="CN22" s="35">
        <v>0</v>
      </c>
      <c r="CO22" s="35">
        <v>0</v>
      </c>
      <c r="CP22" s="35">
        <v>0</v>
      </c>
      <c r="CQ22" s="35">
        <v>0</v>
      </c>
      <c r="CR22" s="35">
        <v>0</v>
      </c>
      <c r="CS22" s="35">
        <v>0</v>
      </c>
      <c r="CT22" s="35">
        <v>0</v>
      </c>
      <c r="CU22" s="35">
        <v>0</v>
      </c>
      <c r="CV22" s="35">
        <v>0</v>
      </c>
      <c r="CW22" s="35">
        <v>0</v>
      </c>
      <c r="CX22" s="35">
        <v>0</v>
      </c>
      <c r="CY22" s="35">
        <v>0</v>
      </c>
      <c r="CZ22" s="35">
        <v>0</v>
      </c>
      <c r="DA22" s="35">
        <v>0</v>
      </c>
      <c r="DB22" s="35">
        <v>0</v>
      </c>
      <c r="DC22" s="38">
        <v>0</v>
      </c>
      <c r="DD22" s="38">
        <v>0</v>
      </c>
      <c r="DE22" s="38">
        <v>0</v>
      </c>
      <c r="DF22" s="38">
        <v>0</v>
      </c>
      <c r="DG22" s="38">
        <v>0</v>
      </c>
      <c r="DH22" s="38">
        <v>0</v>
      </c>
      <c r="DI22" s="38">
        <v>0</v>
      </c>
      <c r="DJ22" s="38">
        <v>0</v>
      </c>
      <c r="DK22" s="38">
        <v>0</v>
      </c>
      <c r="DL22" s="38">
        <v>0</v>
      </c>
      <c r="DM22" s="38">
        <v>0</v>
      </c>
      <c r="DN22" s="38">
        <v>0</v>
      </c>
      <c r="DO22" s="38">
        <v>0</v>
      </c>
      <c r="DP22" s="38">
        <v>0</v>
      </c>
      <c r="DQ22" s="38">
        <v>0</v>
      </c>
      <c r="DR22" s="38">
        <v>0</v>
      </c>
      <c r="DS22" s="38">
        <v>0</v>
      </c>
      <c r="DT22" s="38">
        <v>0</v>
      </c>
      <c r="DU22" s="38">
        <v>0</v>
      </c>
      <c r="DV22" s="38">
        <v>0</v>
      </c>
      <c r="DW22" s="38">
        <v>0</v>
      </c>
      <c r="DX22" s="38">
        <v>0</v>
      </c>
      <c r="DY22" s="38">
        <v>0</v>
      </c>
      <c r="DZ22" s="38">
        <v>0</v>
      </c>
      <c r="EA22" s="38">
        <v>0</v>
      </c>
    </row>
    <row r="23" spans="1:131" ht="17.45" customHeight="1">
      <c r="A23" s="39"/>
      <c r="B23" s="40"/>
      <c r="C23" s="41"/>
      <c r="D23" s="41"/>
      <c r="E23" s="41"/>
      <c r="F23" s="42"/>
      <c r="G23" s="41"/>
      <c r="H23" s="43"/>
      <c r="I23" s="41"/>
      <c r="J23" s="41"/>
      <c r="K23" s="41"/>
      <c r="L23" s="41"/>
      <c r="M23" s="42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3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3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41"/>
      <c r="CL23" s="41"/>
      <c r="CM23" s="41"/>
      <c r="CN23" s="41"/>
      <c r="CO23" s="41"/>
      <c r="CP23" s="41"/>
      <c r="CQ23" s="41"/>
      <c r="CR23" s="41"/>
      <c r="CS23" s="41"/>
      <c r="CT23" s="41"/>
      <c r="CU23" s="41"/>
      <c r="CV23" s="41"/>
      <c r="CW23" s="41"/>
      <c r="CX23" s="41"/>
      <c r="CY23" s="41"/>
      <c r="CZ23" s="41"/>
      <c r="DA23" s="41"/>
      <c r="DB23" s="41"/>
      <c r="DC23" s="44"/>
      <c r="DD23" s="44"/>
      <c r="DE23" s="44"/>
      <c r="DF23" s="44"/>
      <c r="DG23" s="44"/>
      <c r="DH23" s="44"/>
      <c r="DI23" s="44"/>
      <c r="DJ23" s="44"/>
      <c r="DK23" s="44"/>
      <c r="DL23" s="44"/>
      <c r="DM23" s="44"/>
      <c r="DN23" s="44"/>
      <c r="DO23" s="44"/>
      <c r="DP23" s="44"/>
      <c r="DQ23" s="44"/>
      <c r="DR23" s="44"/>
      <c r="DS23" s="44"/>
      <c r="DT23" s="44"/>
      <c r="DU23" s="44"/>
      <c r="DV23" s="44"/>
      <c r="DW23" s="44"/>
      <c r="DX23" s="44"/>
      <c r="DY23" s="44"/>
      <c r="DZ23" s="44"/>
      <c r="EA23" s="44"/>
    </row>
    <row r="24" spans="1:131" ht="17.45" customHeight="1">
      <c r="A24" s="33" t="s">
        <v>25</v>
      </c>
      <c r="B24" s="34" t="s">
        <v>26</v>
      </c>
      <c r="C24" s="35">
        <v>796.45017094000002</v>
      </c>
      <c r="D24" s="35">
        <v>979.60223954999992</v>
      </c>
      <c r="E24" s="35">
        <v>997.21485293000012</v>
      </c>
      <c r="F24" s="36">
        <v>1040.0917218500001</v>
      </c>
      <c r="G24" s="35">
        <v>1037.1268500700003</v>
      </c>
      <c r="H24" s="37">
        <v>851.31036162612952</v>
      </c>
      <c r="I24" s="35">
        <v>684.74970462039494</v>
      </c>
      <c r="J24" s="35">
        <v>834.82869019000009</v>
      </c>
      <c r="K24" s="35">
        <v>825.47678508000001</v>
      </c>
      <c r="L24" s="35">
        <v>786.37434413999995</v>
      </c>
      <c r="M24" s="36">
        <v>816.18042160999994</v>
      </c>
      <c r="N24" s="35">
        <v>748.20225219000008</v>
      </c>
      <c r="O24" s="35">
        <v>691.23186471999998</v>
      </c>
      <c r="P24" s="35">
        <v>734.29449133999992</v>
      </c>
      <c r="Q24" s="35">
        <v>693.50511310351249</v>
      </c>
      <c r="R24" s="35">
        <v>734.63536805998967</v>
      </c>
      <c r="S24" s="35">
        <v>634.9800554031475</v>
      </c>
      <c r="T24" s="35">
        <v>720.25609540999994</v>
      </c>
      <c r="U24" s="35">
        <v>777.06029805181356</v>
      </c>
      <c r="V24" s="35">
        <v>767.7393184078735</v>
      </c>
      <c r="W24" s="35">
        <v>772.07908175103421</v>
      </c>
      <c r="X24" s="35">
        <v>856.20225807838733</v>
      </c>
      <c r="Y24" s="35">
        <v>925.02108482320375</v>
      </c>
      <c r="Z24" s="35">
        <v>892.02379216481938</v>
      </c>
      <c r="AA24" s="35">
        <v>927.1397270835663</v>
      </c>
      <c r="AB24" s="35">
        <v>1036.5313028243825</v>
      </c>
      <c r="AC24" s="35">
        <v>1068.8092082708285</v>
      </c>
      <c r="AD24" s="37">
        <v>1279.551493030277</v>
      </c>
      <c r="AE24" s="35">
        <v>1286.691945000277</v>
      </c>
      <c r="AF24" s="35">
        <v>1230.7113013721319</v>
      </c>
      <c r="AG24" s="35">
        <v>1381.7642724575787</v>
      </c>
      <c r="AH24" s="35">
        <v>1393.0794404117642</v>
      </c>
      <c r="AI24" s="35">
        <v>1423.5031556360602</v>
      </c>
      <c r="AJ24" s="35">
        <v>1181.9338197842546</v>
      </c>
      <c r="AK24" s="35">
        <v>1261.424219451611</v>
      </c>
      <c r="AL24" s="35">
        <v>1179.1348022560735</v>
      </c>
      <c r="AM24" s="35">
        <v>1397.2041944211985</v>
      </c>
      <c r="AN24" s="35">
        <v>1382.5741406239601</v>
      </c>
      <c r="AO24" s="37">
        <v>1387.7046340845739</v>
      </c>
      <c r="AP24" s="35">
        <v>2160.671940274106</v>
      </c>
      <c r="AQ24" s="35">
        <v>2128.7386232803319</v>
      </c>
      <c r="AR24" s="35">
        <v>2086.6556444546864</v>
      </c>
      <c r="AS24" s="35">
        <v>1850.8103068426046</v>
      </c>
      <c r="AT24" s="35">
        <v>1953.2600513717628</v>
      </c>
      <c r="AU24" s="35">
        <v>1990.3129869679904</v>
      </c>
      <c r="AV24" s="35">
        <v>1906.8970532572232</v>
      </c>
      <c r="AW24" s="35">
        <v>2011.2033058009724</v>
      </c>
      <c r="AX24" s="35">
        <v>2175.8463446300002</v>
      </c>
      <c r="AY24" s="35">
        <v>1997.4325572499999</v>
      </c>
      <c r="AZ24" s="35">
        <v>2100.8721968333334</v>
      </c>
      <c r="BA24" s="35">
        <v>2284.5153966385801</v>
      </c>
      <c r="BB24" s="35">
        <v>2280.0041008364469</v>
      </c>
      <c r="BC24" s="35">
        <v>1715.6539560495194</v>
      </c>
      <c r="BD24" s="35">
        <v>1855.0126362557824</v>
      </c>
      <c r="BE24" s="35">
        <v>2012.4117108127623</v>
      </c>
      <c r="BF24" s="35">
        <v>1977.3696567283503</v>
      </c>
      <c r="BG24" s="35">
        <v>2019.6368099713454</v>
      </c>
      <c r="BH24" s="35">
        <v>1980.2170409746971</v>
      </c>
      <c r="BI24" s="35">
        <v>2024.92274571247</v>
      </c>
      <c r="BJ24" s="35">
        <v>2062.3232602187622</v>
      </c>
      <c r="BK24" s="35">
        <v>1928.8736858257407</v>
      </c>
      <c r="BL24" s="35">
        <v>1896.327042390162</v>
      </c>
      <c r="BM24" s="35">
        <v>1873.0985046410417</v>
      </c>
      <c r="BN24" s="35">
        <v>2021.7389907063207</v>
      </c>
      <c r="BO24" s="35">
        <v>2046.9895553013121</v>
      </c>
      <c r="BP24" s="35">
        <v>2141.7473167060466</v>
      </c>
      <c r="BQ24" s="35">
        <v>2091.3122061056529</v>
      </c>
      <c r="BR24" s="35">
        <v>1850.2173850255388</v>
      </c>
      <c r="BS24" s="35">
        <v>1973.6947827536092</v>
      </c>
      <c r="BT24" s="35">
        <v>1660.2013850518927</v>
      </c>
      <c r="BU24" s="35">
        <v>1749.3678259069081</v>
      </c>
      <c r="BV24" s="35">
        <v>1699.8519465643112</v>
      </c>
      <c r="BW24" s="35">
        <v>1576.6767759677052</v>
      </c>
      <c r="BX24" s="35">
        <v>1601.9137615094533</v>
      </c>
      <c r="BY24" s="35">
        <v>1571.8714865879758</v>
      </c>
      <c r="BZ24" s="35">
        <v>1575.9284538835002</v>
      </c>
      <c r="CA24" s="35">
        <v>1653.0016384955002</v>
      </c>
      <c r="CB24" s="35">
        <v>1656.2085299939999</v>
      </c>
      <c r="CC24" s="35">
        <v>1582.1377434999999</v>
      </c>
      <c r="CD24" s="35">
        <v>1633.1906272199999</v>
      </c>
      <c r="CE24" s="35">
        <v>1627.1667092961643</v>
      </c>
      <c r="CF24" s="35">
        <v>1858.2166388756166</v>
      </c>
      <c r="CG24" s="35">
        <v>1813.5019208456163</v>
      </c>
      <c r="CH24" s="35">
        <v>1038.1824123056165</v>
      </c>
      <c r="CI24" s="35">
        <v>1209.2406902499999</v>
      </c>
      <c r="CJ24" s="35">
        <v>1103.7259265200003</v>
      </c>
      <c r="CK24" s="35">
        <v>1164.51618261</v>
      </c>
      <c r="CL24" s="35">
        <v>1205.99803557</v>
      </c>
      <c r="CM24" s="35">
        <v>1189.1800216900001</v>
      </c>
      <c r="CN24" s="35">
        <v>1304.2535200900002</v>
      </c>
      <c r="CO24" s="35">
        <v>1443.5806009375342</v>
      </c>
      <c r="CP24" s="35">
        <v>1241.0286417765753</v>
      </c>
      <c r="CQ24" s="35">
        <v>1140.64547971</v>
      </c>
      <c r="CR24" s="35">
        <v>1306.2146795900001</v>
      </c>
      <c r="CS24" s="35">
        <v>1353.2887174699997</v>
      </c>
      <c r="CT24" s="35">
        <v>1365.13883278</v>
      </c>
      <c r="CU24" s="35">
        <v>1440.4637070875342</v>
      </c>
      <c r="CV24" s="35">
        <v>1389.6069717765754</v>
      </c>
      <c r="CW24" s="35">
        <v>1472.8845017099998</v>
      </c>
      <c r="CX24" s="35">
        <v>1244.9441663399998</v>
      </c>
      <c r="CY24" s="35">
        <v>1387.78332901</v>
      </c>
      <c r="CZ24" s="35">
        <v>1412.97049021</v>
      </c>
      <c r="DA24" s="35">
        <v>1599.0416995099999</v>
      </c>
      <c r="DB24" s="35">
        <v>1373.6181660034247</v>
      </c>
      <c r="DC24" s="38">
        <v>1367.4705816014248</v>
      </c>
      <c r="DD24" s="38">
        <v>1320.4646063879452</v>
      </c>
      <c r="DE24" s="38">
        <v>1480.2132683904108</v>
      </c>
      <c r="DF24" s="38">
        <v>1428.2344244930139</v>
      </c>
      <c r="DG24" s="38">
        <v>1376.8976037119176</v>
      </c>
      <c r="DH24" s="38">
        <v>1414.2095592515643</v>
      </c>
      <c r="DI24" s="38">
        <v>1610.1936594377028</v>
      </c>
      <c r="DJ24" s="38">
        <v>1451.6148618058958</v>
      </c>
      <c r="DK24" s="38">
        <v>1617.1391638934417</v>
      </c>
      <c r="DL24" s="38">
        <v>1653.5111843821919</v>
      </c>
      <c r="DM24" s="38">
        <v>1961.9657673531508</v>
      </c>
      <c r="DN24" s="38">
        <v>1894.6533350238356</v>
      </c>
      <c r="DO24" s="38">
        <v>1699.6603194045208</v>
      </c>
      <c r="DP24" s="38">
        <v>1660.1134926336988</v>
      </c>
      <c r="DQ24" s="38">
        <v>1700.7376829480822</v>
      </c>
      <c r="DR24" s="38">
        <v>1720.416857196712</v>
      </c>
      <c r="DS24" s="38">
        <v>1600.8578537345206</v>
      </c>
      <c r="DT24" s="38">
        <v>1652.4400587278085</v>
      </c>
      <c r="DU24" s="38">
        <v>1563.432075070411</v>
      </c>
      <c r="DV24" s="38">
        <v>1283.8674995878084</v>
      </c>
      <c r="DW24" s="38">
        <v>1416.7263996723084</v>
      </c>
      <c r="DX24" s="38">
        <v>1310.0473670524455</v>
      </c>
      <c r="DY24" s="38">
        <v>1694.7221630145207</v>
      </c>
      <c r="DZ24" s="38">
        <v>1493.1180268200455</v>
      </c>
      <c r="EA24" s="38">
        <v>1427.6887314034452</v>
      </c>
    </row>
    <row r="25" spans="1:131" ht="17.45" customHeight="1">
      <c r="A25" s="39"/>
      <c r="B25" s="40"/>
      <c r="C25" s="41"/>
      <c r="D25" s="41"/>
      <c r="E25" s="41"/>
      <c r="F25" s="42"/>
      <c r="G25" s="41"/>
      <c r="H25" s="43"/>
      <c r="I25" s="41"/>
      <c r="J25" s="41"/>
      <c r="K25" s="41"/>
      <c r="L25" s="41"/>
      <c r="M25" s="42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3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3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41"/>
      <c r="CQ25" s="41"/>
      <c r="CR25" s="41"/>
      <c r="CS25" s="41"/>
      <c r="CT25" s="41"/>
      <c r="CU25" s="41"/>
      <c r="CV25" s="41"/>
      <c r="CW25" s="41"/>
      <c r="CX25" s="41"/>
      <c r="CY25" s="41"/>
      <c r="CZ25" s="41"/>
      <c r="DA25" s="41"/>
      <c r="DB25" s="41"/>
      <c r="DC25" s="44"/>
      <c r="DD25" s="44"/>
      <c r="DE25" s="44"/>
      <c r="DF25" s="44"/>
      <c r="DG25" s="44"/>
      <c r="DH25" s="44"/>
      <c r="DI25" s="44"/>
      <c r="DJ25" s="44"/>
      <c r="DK25" s="44"/>
      <c r="DL25" s="44"/>
      <c r="DM25" s="44"/>
      <c r="DN25" s="44"/>
      <c r="DO25" s="44"/>
      <c r="DP25" s="44"/>
      <c r="DQ25" s="44"/>
      <c r="DR25" s="44"/>
      <c r="DS25" s="44"/>
      <c r="DT25" s="44"/>
      <c r="DU25" s="44"/>
      <c r="DV25" s="44"/>
      <c r="DW25" s="44"/>
      <c r="DX25" s="44"/>
      <c r="DY25" s="44"/>
      <c r="DZ25" s="44"/>
      <c r="EA25" s="44"/>
    </row>
    <row r="26" spans="1:131" ht="17.45" customHeight="1">
      <c r="A26" s="33" t="s">
        <v>27</v>
      </c>
      <c r="B26" s="34" t="s">
        <v>28</v>
      </c>
      <c r="C26" s="35">
        <v>798.66176589000008</v>
      </c>
      <c r="D26" s="35">
        <v>818.34143132999998</v>
      </c>
      <c r="E26" s="35">
        <v>848.50894108</v>
      </c>
      <c r="F26" s="36">
        <v>860.65597262000006</v>
      </c>
      <c r="G26" s="35">
        <v>938.34058129999994</v>
      </c>
      <c r="H26" s="37">
        <v>905.55076182000016</v>
      </c>
      <c r="I26" s="35">
        <v>1036.3015116499998</v>
      </c>
      <c r="J26" s="35">
        <v>1048.0975827416664</v>
      </c>
      <c r="K26" s="35">
        <v>1053.7272173733331</v>
      </c>
      <c r="L26" s="35">
        <v>1055.8021501362084</v>
      </c>
      <c r="M26" s="36">
        <v>1067.4697196761667</v>
      </c>
      <c r="N26" s="35">
        <v>1080.6473663107499</v>
      </c>
      <c r="O26" s="35">
        <v>1085.7434252170001</v>
      </c>
      <c r="P26" s="35">
        <v>1089.240368233</v>
      </c>
      <c r="Q26" s="35">
        <v>1084.7053925769999</v>
      </c>
      <c r="R26" s="35">
        <v>1174.859283947</v>
      </c>
      <c r="S26" s="35">
        <v>1162.0716037369998</v>
      </c>
      <c r="T26" s="35">
        <v>1140.1834163269998</v>
      </c>
      <c r="U26" s="35">
        <v>1144.9760381469998</v>
      </c>
      <c r="V26" s="35">
        <v>1141.42018381</v>
      </c>
      <c r="W26" s="35">
        <v>1103.5606694299997</v>
      </c>
      <c r="X26" s="35">
        <v>1136.844533967</v>
      </c>
      <c r="Y26" s="35">
        <v>1172.2972192870002</v>
      </c>
      <c r="Z26" s="35">
        <v>1188.103346397</v>
      </c>
      <c r="AA26" s="35">
        <v>1206.9947149098193</v>
      </c>
      <c r="AB26" s="35">
        <v>1202.9055809078752</v>
      </c>
      <c r="AC26" s="35">
        <v>1190.7798150578751</v>
      </c>
      <c r="AD26" s="37">
        <v>1200.2358515878748</v>
      </c>
      <c r="AE26" s="35">
        <v>1213.6941418578751</v>
      </c>
      <c r="AF26" s="35">
        <v>1240.7815538555972</v>
      </c>
      <c r="AG26" s="35">
        <v>1273.9334446088862</v>
      </c>
      <c r="AH26" s="35">
        <v>1301.9613797762777</v>
      </c>
      <c r="AI26" s="35">
        <v>1305.7342663722363</v>
      </c>
      <c r="AJ26" s="35">
        <v>1319.3778603422361</v>
      </c>
      <c r="AK26" s="35">
        <v>1450.174192102236</v>
      </c>
      <c r="AL26" s="35">
        <v>1464.5845102111111</v>
      </c>
      <c r="AM26" s="35">
        <v>1506.7209418017806</v>
      </c>
      <c r="AN26" s="35">
        <v>1509.6718067533195</v>
      </c>
      <c r="AO26" s="37">
        <v>1640.9017202633195</v>
      </c>
      <c r="AP26" s="35">
        <v>1649.8358558927016</v>
      </c>
      <c r="AQ26" s="35">
        <v>1723.713901850921</v>
      </c>
      <c r="AR26" s="35">
        <v>1741.9454046300002</v>
      </c>
      <c r="AS26" s="35">
        <v>1794.5815746000001</v>
      </c>
      <c r="AT26" s="35">
        <v>1784.1996902719227</v>
      </c>
      <c r="AU26" s="35">
        <v>1785.3555368525717</v>
      </c>
      <c r="AV26" s="35">
        <v>1781.6669637746033</v>
      </c>
      <c r="AW26" s="35">
        <v>1832.3927418669684</v>
      </c>
      <c r="AX26" s="35">
        <v>1871.5281054031452</v>
      </c>
      <c r="AY26" s="35">
        <v>1897.6633507960003</v>
      </c>
      <c r="AZ26" s="35">
        <v>1898.7623180645771</v>
      </c>
      <c r="BA26" s="35">
        <v>1909.6142821245771</v>
      </c>
      <c r="BB26" s="35">
        <v>1904.3829170375905</v>
      </c>
      <c r="BC26" s="35">
        <v>1917.9099131275907</v>
      </c>
      <c r="BD26" s="35">
        <v>1919.3687765999998</v>
      </c>
      <c r="BE26" s="35">
        <v>1952.0619545875902</v>
      </c>
      <c r="BF26" s="35">
        <v>1983.9051913003402</v>
      </c>
      <c r="BG26" s="35">
        <v>1966.4163795162663</v>
      </c>
      <c r="BH26" s="35">
        <v>1980.6122895101566</v>
      </c>
      <c r="BI26" s="35">
        <v>1992.0316740371129</v>
      </c>
      <c r="BJ26" s="35">
        <v>1996.2550555074667</v>
      </c>
      <c r="BK26" s="35">
        <v>1974.8197009899436</v>
      </c>
      <c r="BL26" s="35">
        <v>1950.6063891357385</v>
      </c>
      <c r="BM26" s="35">
        <v>1969.0324636723647</v>
      </c>
      <c r="BN26" s="35">
        <v>1997.9577251192154</v>
      </c>
      <c r="BO26" s="35">
        <v>2055.290083288412</v>
      </c>
      <c r="BP26" s="35">
        <v>2074.0863088608066</v>
      </c>
      <c r="BQ26" s="35">
        <v>2099.4644555128061</v>
      </c>
      <c r="BR26" s="35">
        <v>2087.6034940725144</v>
      </c>
      <c r="BS26" s="35">
        <v>2066.9715168600928</v>
      </c>
      <c r="BT26" s="35">
        <v>2063.4325214531573</v>
      </c>
      <c r="BU26" s="35">
        <v>2062.0316981324549</v>
      </c>
      <c r="BV26" s="35">
        <v>2065.3701036383559</v>
      </c>
      <c r="BW26" s="35">
        <v>2182.6521295998391</v>
      </c>
      <c r="BX26" s="35">
        <v>2189.5169024008255</v>
      </c>
      <c r="BY26" s="35">
        <v>2227.5481400218114</v>
      </c>
      <c r="BZ26" s="35">
        <v>2231.2371392199998</v>
      </c>
      <c r="CA26" s="35">
        <v>2242.4848014200002</v>
      </c>
      <c r="CB26" s="35">
        <v>2249.43403339</v>
      </c>
      <c r="CC26" s="35">
        <v>2272.7679836099996</v>
      </c>
      <c r="CD26" s="35">
        <v>2280.0012530800004</v>
      </c>
      <c r="CE26" s="35">
        <v>2284.6163190300008</v>
      </c>
      <c r="CF26" s="35">
        <v>2301.0100345199999</v>
      </c>
      <c r="CG26" s="35">
        <v>2317.0255643800001</v>
      </c>
      <c r="CH26" s="35">
        <v>1911.3204848600001</v>
      </c>
      <c r="CI26" s="35">
        <v>2006.4480427121584</v>
      </c>
      <c r="CJ26" s="35">
        <v>2005.6679920654644</v>
      </c>
      <c r="CK26" s="35">
        <v>1998.7753723499998</v>
      </c>
      <c r="CL26" s="35">
        <v>1985.30133669</v>
      </c>
      <c r="CM26" s="35">
        <v>2003.7474086399998</v>
      </c>
      <c r="CN26" s="35">
        <v>2032.0428959299998</v>
      </c>
      <c r="CO26" s="35">
        <v>2109.2131669999999</v>
      </c>
      <c r="CP26" s="35">
        <v>2255.0842994899999</v>
      </c>
      <c r="CQ26" s="35">
        <v>2254.2136780599994</v>
      </c>
      <c r="CR26" s="35">
        <v>2233.9605649200003</v>
      </c>
      <c r="CS26" s="35">
        <v>2229.0419342399996</v>
      </c>
      <c r="CT26" s="35">
        <v>2243.3304933700001</v>
      </c>
      <c r="CU26" s="35">
        <v>2280.3957223700004</v>
      </c>
      <c r="CV26" s="35">
        <v>2279.7930738883251</v>
      </c>
      <c r="CW26" s="35">
        <v>2259.5736859600001</v>
      </c>
      <c r="CX26" s="35">
        <v>2378.5082998700004</v>
      </c>
      <c r="CY26" s="35">
        <v>2406.9258892999997</v>
      </c>
      <c r="CZ26" s="35">
        <v>2407.1115420900001</v>
      </c>
      <c r="DA26" s="35">
        <v>2394.9404436099999</v>
      </c>
      <c r="DB26" s="35">
        <v>2391.2720558800002</v>
      </c>
      <c r="DC26" s="38">
        <v>2381.1049207200003</v>
      </c>
      <c r="DD26" s="38">
        <v>2404.6822640600003</v>
      </c>
      <c r="DE26" s="38">
        <v>2385.6135435100005</v>
      </c>
      <c r="DF26" s="38">
        <v>2418.2009233199997</v>
      </c>
      <c r="DG26" s="38">
        <v>2437.6288255700001</v>
      </c>
      <c r="DH26" s="38">
        <v>2442.9604541907925</v>
      </c>
      <c r="DI26" s="38">
        <v>2512.6072024941454</v>
      </c>
      <c r="DJ26" s="38">
        <v>2563.318891846387</v>
      </c>
      <c r="DK26" s="38">
        <v>2686.7822467855849</v>
      </c>
      <c r="DL26" s="38">
        <v>2709.3509235700008</v>
      </c>
      <c r="DM26" s="38">
        <v>2745.6431118700007</v>
      </c>
      <c r="DN26" s="38">
        <v>2707.3926445100001</v>
      </c>
      <c r="DO26" s="38">
        <v>2684.6933345200005</v>
      </c>
      <c r="DP26" s="38">
        <v>2552.7954756300014</v>
      </c>
      <c r="DQ26" s="38">
        <v>2620.0096020200017</v>
      </c>
      <c r="DR26" s="38">
        <v>2587.2624502900026</v>
      </c>
      <c r="DS26" s="38">
        <v>2629.0234326896011</v>
      </c>
      <c r="DT26" s="38">
        <v>2646.4207455513119</v>
      </c>
      <c r="DU26" s="38">
        <v>2771.4249388400012</v>
      </c>
      <c r="DV26" s="38">
        <v>2833.9537164200019</v>
      </c>
      <c r="DW26" s="38">
        <v>2876.4627281100015</v>
      </c>
      <c r="DX26" s="38">
        <v>2881.5268206100027</v>
      </c>
      <c r="DY26" s="38">
        <v>2884.6388621900023</v>
      </c>
      <c r="DZ26" s="38">
        <v>2864.4494122400006</v>
      </c>
      <c r="EA26" s="38">
        <v>2919.0802289780004</v>
      </c>
    </row>
    <row r="27" spans="1:131" ht="17.45" customHeight="1">
      <c r="A27" s="39"/>
      <c r="B27" s="40"/>
      <c r="C27" s="45"/>
      <c r="D27" s="45"/>
      <c r="E27" s="45"/>
      <c r="F27" s="46"/>
      <c r="G27" s="45"/>
      <c r="H27" s="47"/>
      <c r="I27" s="45"/>
      <c r="J27" s="45"/>
      <c r="K27" s="45"/>
      <c r="L27" s="45"/>
      <c r="M27" s="46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7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7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  <c r="CS27" s="45"/>
      <c r="CT27" s="45"/>
      <c r="CU27" s="45"/>
      <c r="CV27" s="45"/>
      <c r="CW27" s="45"/>
      <c r="CX27" s="45"/>
      <c r="CY27" s="45"/>
      <c r="CZ27" s="45"/>
      <c r="DA27" s="45"/>
      <c r="DB27" s="45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  <c r="DU27" s="48"/>
      <c r="DV27" s="48"/>
      <c r="DW27" s="48"/>
      <c r="DX27" s="48"/>
      <c r="DY27" s="48"/>
      <c r="DZ27" s="48"/>
      <c r="EA27" s="48"/>
    </row>
    <row r="28" spans="1:131" ht="17.25" customHeight="1">
      <c r="A28" s="33"/>
      <c r="B28" s="34" t="s">
        <v>29</v>
      </c>
      <c r="C28" s="35">
        <v>25474.471453387621</v>
      </c>
      <c r="D28" s="35">
        <v>26072.063897466593</v>
      </c>
      <c r="E28" s="35">
        <v>26415.344455611998</v>
      </c>
      <c r="F28" s="36">
        <v>26856.415234532004</v>
      </c>
      <c r="G28" s="35">
        <v>27494.964099592002</v>
      </c>
      <c r="H28" s="37">
        <v>27955.940532505614</v>
      </c>
      <c r="I28" s="35">
        <v>28194.36160220228</v>
      </c>
      <c r="J28" s="35">
        <v>28336.892915150238</v>
      </c>
      <c r="K28" s="35">
        <v>28563.364929097137</v>
      </c>
      <c r="L28" s="35">
        <v>28740.361376655161</v>
      </c>
      <c r="M28" s="36">
        <v>29096.352211839545</v>
      </c>
      <c r="N28" s="35">
        <v>29423.313250850086</v>
      </c>
      <c r="O28" s="35">
        <v>29904.42029326527</v>
      </c>
      <c r="P28" s="35">
        <v>30192.423819530377</v>
      </c>
      <c r="Q28" s="35">
        <v>30534.515540613647</v>
      </c>
      <c r="R28" s="35">
        <v>30645.306163438952</v>
      </c>
      <c r="S28" s="35">
        <v>30723.142804776799</v>
      </c>
      <c r="T28" s="35">
        <v>30582.685571101159</v>
      </c>
      <c r="U28" s="35">
        <v>31026.051215780495</v>
      </c>
      <c r="V28" s="35">
        <v>31204.967849988818</v>
      </c>
      <c r="W28" s="35">
        <v>31436.788752834454</v>
      </c>
      <c r="X28" s="35">
        <v>31766.227602197992</v>
      </c>
      <c r="Y28" s="35">
        <v>32105.986533900035</v>
      </c>
      <c r="Z28" s="35">
        <v>32381.205792132452</v>
      </c>
      <c r="AA28" s="35">
        <v>32750.688683694891</v>
      </c>
      <c r="AB28" s="35">
        <v>33028.065471295486</v>
      </c>
      <c r="AC28" s="35">
        <v>33597.285547495383</v>
      </c>
      <c r="AD28" s="37">
        <v>33479.612832724895</v>
      </c>
      <c r="AE28" s="35">
        <v>33528.234725906776</v>
      </c>
      <c r="AF28" s="35">
        <v>33945.252424287792</v>
      </c>
      <c r="AG28" s="35">
        <v>34531.168338754542</v>
      </c>
      <c r="AH28" s="35">
        <v>35377.395750547446</v>
      </c>
      <c r="AI28" s="35">
        <v>35546.314186166848</v>
      </c>
      <c r="AJ28" s="35">
        <v>36611.78037078894</v>
      </c>
      <c r="AK28" s="35">
        <v>36437.036162345808</v>
      </c>
      <c r="AL28" s="35">
        <v>36579.440661218759</v>
      </c>
      <c r="AM28" s="35">
        <v>37142.506882174122</v>
      </c>
      <c r="AN28" s="35">
        <v>37843.823667295968</v>
      </c>
      <c r="AO28" s="37">
        <v>38957.022860723584</v>
      </c>
      <c r="AP28" s="35">
        <v>39246.418511459175</v>
      </c>
      <c r="AQ28" s="35">
        <v>41293.583775452229</v>
      </c>
      <c r="AR28" s="35">
        <v>41489.26343647539</v>
      </c>
      <c r="AS28" s="35">
        <v>41558.040423602579</v>
      </c>
      <c r="AT28" s="35">
        <v>41583.506601919777</v>
      </c>
      <c r="AU28" s="35">
        <v>41724.410903507502</v>
      </c>
      <c r="AV28" s="35">
        <v>41930.542898092528</v>
      </c>
      <c r="AW28" s="35">
        <v>42394.904266229263</v>
      </c>
      <c r="AX28" s="35">
        <v>42837.91024545479</v>
      </c>
      <c r="AY28" s="35">
        <v>42727.796494547205</v>
      </c>
      <c r="AZ28" s="35">
        <v>43656.647352982647</v>
      </c>
      <c r="BA28" s="35">
        <v>44566.275999888792</v>
      </c>
      <c r="BB28" s="35">
        <v>44600.121654384253</v>
      </c>
      <c r="BC28" s="35">
        <v>44849.659281648565</v>
      </c>
      <c r="BD28" s="35">
        <v>44964.778969543637</v>
      </c>
      <c r="BE28" s="35">
        <v>44265.953944375869</v>
      </c>
      <c r="BF28" s="35">
        <v>44213.112024552087</v>
      </c>
      <c r="BG28" s="35">
        <v>44416.633551285697</v>
      </c>
      <c r="BH28" s="35">
        <v>44552.782203806673</v>
      </c>
      <c r="BI28" s="35">
        <v>45009.054433510879</v>
      </c>
      <c r="BJ28" s="35">
        <v>45312.920665720885</v>
      </c>
      <c r="BK28" s="35">
        <v>43235.787246537468</v>
      </c>
      <c r="BL28" s="35">
        <v>43097.493635641695</v>
      </c>
      <c r="BM28" s="35">
        <v>43203.774808802656</v>
      </c>
      <c r="BN28" s="35">
        <v>43661.834296690322</v>
      </c>
      <c r="BO28" s="35">
        <v>43974.956511792596</v>
      </c>
      <c r="BP28" s="35">
        <v>44381.176626182605</v>
      </c>
      <c r="BQ28" s="35">
        <v>44497.792306656222</v>
      </c>
      <c r="BR28" s="35">
        <v>44816.576913051773</v>
      </c>
      <c r="BS28" s="35">
        <v>45160.287156148086</v>
      </c>
      <c r="BT28" s="35">
        <v>45783.010752826711</v>
      </c>
      <c r="BU28" s="35">
        <v>46501.674702749129</v>
      </c>
      <c r="BV28" s="35">
        <v>47074.090090090831</v>
      </c>
      <c r="BW28" s="35">
        <v>47894.003680056565</v>
      </c>
      <c r="BX28" s="35">
        <v>47942.826131287773</v>
      </c>
      <c r="BY28" s="35">
        <v>48371.125311231954</v>
      </c>
      <c r="BZ28" s="35">
        <v>48916.095700244558</v>
      </c>
      <c r="CA28" s="35">
        <v>49255.747115471298</v>
      </c>
      <c r="CB28" s="35">
        <v>49659.184363918161</v>
      </c>
      <c r="CC28" s="35">
        <v>48698.191212044672</v>
      </c>
      <c r="CD28" s="35">
        <v>48761.357791877977</v>
      </c>
      <c r="CE28" s="35">
        <v>49222.686064576381</v>
      </c>
      <c r="CF28" s="35">
        <v>49905.491819247851</v>
      </c>
      <c r="CG28" s="35">
        <v>50217.162325058016</v>
      </c>
      <c r="CH28" s="35">
        <v>46912.906297951318</v>
      </c>
      <c r="CI28" s="35">
        <v>47409.792135606658</v>
      </c>
      <c r="CJ28" s="35">
        <v>47875.192855011861</v>
      </c>
      <c r="CK28" s="35">
        <v>48388.659544880466</v>
      </c>
      <c r="CL28" s="35">
        <v>48971.714602314467</v>
      </c>
      <c r="CM28" s="35">
        <v>49487.1971983275</v>
      </c>
      <c r="CN28" s="35">
        <v>49783.066298351274</v>
      </c>
      <c r="CO28" s="35">
        <v>50852.368546919279</v>
      </c>
      <c r="CP28" s="35">
        <v>51434.678699088639</v>
      </c>
      <c r="CQ28" s="35">
        <v>53196.983415460469</v>
      </c>
      <c r="CR28" s="35">
        <v>53885.432491896601</v>
      </c>
      <c r="CS28" s="35">
        <v>53522.373322656596</v>
      </c>
      <c r="CT28" s="35">
        <v>53888.210782272996</v>
      </c>
      <c r="CU28" s="35">
        <v>54959.281300599185</v>
      </c>
      <c r="CV28" s="35">
        <v>54870.586194875425</v>
      </c>
      <c r="CW28" s="35">
        <v>55943.655790590841</v>
      </c>
      <c r="CX28" s="35">
        <v>56793.800619202106</v>
      </c>
      <c r="CY28" s="35">
        <v>57326.641862917459</v>
      </c>
      <c r="CZ28" s="35">
        <v>57678.5768539407</v>
      </c>
      <c r="DA28" s="35">
        <v>58472.529792396519</v>
      </c>
      <c r="DB28" s="35">
        <v>58061.34014949351</v>
      </c>
      <c r="DC28" s="38">
        <v>58439.562505916503</v>
      </c>
      <c r="DD28" s="38">
        <v>59188.973477736508</v>
      </c>
      <c r="DE28" s="38">
        <v>59922.185491184253</v>
      </c>
      <c r="DF28" s="38">
        <v>60473.288929080234</v>
      </c>
      <c r="DG28" s="38">
        <v>61496.319550096516</v>
      </c>
      <c r="DH28" s="38">
        <v>61671.708857693993</v>
      </c>
      <c r="DI28" s="38">
        <v>62181.744304009371</v>
      </c>
      <c r="DJ28" s="38">
        <v>63406.936380624771</v>
      </c>
      <c r="DK28" s="38">
        <v>64027.250872814395</v>
      </c>
      <c r="DL28" s="38">
        <v>64697.901217991515</v>
      </c>
      <c r="DM28" s="38">
        <v>65575.577526379711</v>
      </c>
      <c r="DN28" s="38">
        <v>65330.127163972684</v>
      </c>
      <c r="DO28" s="38">
        <v>65246.331667300066</v>
      </c>
      <c r="DP28" s="38">
        <v>65872.875149844956</v>
      </c>
      <c r="DQ28" s="38">
        <v>66183.274306243067</v>
      </c>
      <c r="DR28" s="38">
        <v>65927.875645242661</v>
      </c>
      <c r="DS28" s="38">
        <v>66401.152565617507</v>
      </c>
      <c r="DT28" s="38">
        <v>66533.399310244975</v>
      </c>
      <c r="DU28" s="38">
        <v>67253.192608535654</v>
      </c>
      <c r="DV28" s="38">
        <v>67943.604921941398</v>
      </c>
      <c r="DW28" s="38">
        <v>68325.074928474889</v>
      </c>
      <c r="DX28" s="38">
        <v>69106.468412821545</v>
      </c>
      <c r="DY28" s="38">
        <v>70422.862242607938</v>
      </c>
      <c r="DZ28" s="38">
        <v>70226.090863564474</v>
      </c>
      <c r="EA28" s="38">
        <v>70474.047581530234</v>
      </c>
    </row>
    <row r="29" spans="1:131" ht="16.5" thickBot="1">
      <c r="A29" s="50"/>
      <c r="B29" s="51"/>
      <c r="C29" s="52"/>
      <c r="D29" s="52"/>
      <c r="E29" s="52"/>
      <c r="F29" s="53"/>
      <c r="G29" s="52"/>
      <c r="H29" s="54"/>
      <c r="I29" s="52"/>
      <c r="J29" s="52"/>
      <c r="K29" s="52"/>
      <c r="L29" s="52"/>
      <c r="M29" s="53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4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4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2"/>
      <c r="CA29" s="52"/>
      <c r="CB29" s="52"/>
      <c r="CC29" s="52"/>
      <c r="CD29" s="52"/>
      <c r="CE29" s="52"/>
      <c r="CF29" s="52"/>
      <c r="CG29" s="52"/>
      <c r="CH29" s="52"/>
      <c r="CI29" s="52"/>
      <c r="CJ29" s="52"/>
      <c r="CK29" s="52"/>
      <c r="CL29" s="52"/>
      <c r="CM29" s="52"/>
      <c r="CN29" s="52"/>
      <c r="CO29" s="52"/>
      <c r="CP29" s="52"/>
      <c r="CQ29" s="52"/>
      <c r="CR29" s="52"/>
      <c r="CS29" s="52"/>
      <c r="CT29" s="52"/>
      <c r="CU29" s="52"/>
      <c r="CV29" s="52"/>
      <c r="CW29" s="52"/>
      <c r="CX29" s="52"/>
      <c r="CY29" s="52"/>
      <c r="CZ29" s="52"/>
      <c r="DA29" s="52"/>
      <c r="DB29" s="52"/>
      <c r="DC29" s="55"/>
      <c r="DD29" s="55"/>
      <c r="DE29" s="55"/>
      <c r="DF29" s="55"/>
      <c r="DG29" s="55"/>
      <c r="DH29" s="55"/>
      <c r="DI29" s="55"/>
      <c r="DJ29" s="55"/>
      <c r="DK29" s="55"/>
      <c r="DL29" s="55"/>
      <c r="DM29" s="55"/>
      <c r="DN29" s="55"/>
      <c r="DO29" s="55"/>
      <c r="DP29" s="55"/>
      <c r="DQ29" s="55"/>
      <c r="DR29" s="55"/>
      <c r="DS29" s="55"/>
      <c r="DT29" s="55"/>
      <c r="DU29" s="55"/>
      <c r="DV29" s="55"/>
      <c r="DW29" s="55"/>
      <c r="DX29" s="55"/>
      <c r="DY29" s="55"/>
      <c r="DZ29" s="55"/>
      <c r="EA29" s="55"/>
    </row>
    <row r="30" spans="1:131" s="2" customFormat="1" ht="16.5" hidden="1" thickTop="1">
      <c r="A30" s="56"/>
      <c r="B30" s="56"/>
      <c r="C30" s="57"/>
      <c r="D30" s="57"/>
      <c r="E30" s="57"/>
      <c r="F30" s="57"/>
      <c r="G30" s="57"/>
      <c r="H30" s="58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8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7"/>
      <c r="BM30" s="57"/>
      <c r="BN30" s="57"/>
      <c r="BO30" s="57"/>
      <c r="BP30" s="57"/>
      <c r="BQ30" s="57"/>
      <c r="BR30" s="57"/>
      <c r="BS30" s="57"/>
      <c r="BT30" s="57"/>
      <c r="BU30" s="57"/>
      <c r="BV30" s="57"/>
      <c r="BW30" s="57"/>
      <c r="BX30" s="57"/>
      <c r="BY30" s="57"/>
      <c r="BZ30" s="57"/>
      <c r="CA30" s="57"/>
      <c r="CB30" s="57"/>
      <c r="CC30" s="57"/>
      <c r="CD30" s="57"/>
      <c r="CE30" s="57"/>
      <c r="CF30" s="57"/>
      <c r="CG30" s="57"/>
      <c r="CH30" s="57"/>
      <c r="CI30" s="57"/>
      <c r="CJ30" s="57"/>
      <c r="CK30" s="57"/>
      <c r="CL30" s="57"/>
      <c r="CM30" s="57"/>
      <c r="CN30" s="57"/>
      <c r="CO30" s="57"/>
      <c r="CP30" s="57"/>
      <c r="CQ30" s="57"/>
      <c r="CR30" s="57"/>
      <c r="CS30" s="57"/>
      <c r="CT30" s="57"/>
      <c r="CU30" s="57"/>
      <c r="CV30" s="57"/>
      <c r="CW30" s="57"/>
      <c r="CX30" s="57"/>
      <c r="CY30" s="57"/>
      <c r="CZ30" s="57"/>
      <c r="DA30" s="57"/>
      <c r="DB30" s="57"/>
      <c r="DC30" s="59"/>
      <c r="DD30" s="59"/>
      <c r="DE30" s="59"/>
      <c r="DF30" s="59"/>
      <c r="DG30" s="59"/>
      <c r="DH30" s="59"/>
      <c r="DI30" s="59"/>
      <c r="DJ30" s="59"/>
      <c r="DK30" s="59"/>
      <c r="DL30" s="59"/>
      <c r="DM30" s="59"/>
      <c r="DN30" s="59"/>
      <c r="DO30" s="59"/>
      <c r="DP30" s="59"/>
      <c r="DQ30" s="59"/>
      <c r="DR30" s="59"/>
      <c r="DS30" s="59"/>
      <c r="DT30" s="59"/>
      <c r="DU30" s="59"/>
      <c r="DV30" s="59"/>
      <c r="DW30" s="59"/>
      <c r="DX30" s="59"/>
      <c r="DY30" s="59"/>
      <c r="DZ30" s="59"/>
      <c r="EA30" s="59"/>
    </row>
    <row r="31" spans="1:131" s="2" customFormat="1" ht="16.5" thickTop="1">
      <c r="A31" s="57"/>
      <c r="B31" s="57"/>
      <c r="C31" s="57"/>
      <c r="D31" s="57"/>
      <c r="E31" s="57"/>
      <c r="F31" s="57"/>
      <c r="G31" s="57"/>
      <c r="H31" s="60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8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57"/>
      <c r="BO31" s="57"/>
      <c r="BP31" s="57"/>
      <c r="BQ31" s="57"/>
      <c r="BR31" s="57"/>
      <c r="BS31" s="57"/>
      <c r="BT31" s="57"/>
      <c r="BU31" s="57"/>
      <c r="BV31" s="57"/>
      <c r="BW31" s="57"/>
      <c r="BX31" s="57"/>
      <c r="BY31" s="57"/>
      <c r="BZ31" s="57"/>
      <c r="CA31" s="57"/>
      <c r="CB31" s="57"/>
      <c r="CC31" s="57"/>
      <c r="CD31" s="57"/>
      <c r="CE31" s="57"/>
      <c r="CF31" s="57"/>
      <c r="CG31" s="57"/>
      <c r="CH31" s="57"/>
      <c r="CI31" s="57"/>
      <c r="CJ31" s="57"/>
      <c r="CK31" s="57"/>
      <c r="CL31" s="57"/>
      <c r="CM31" s="57"/>
      <c r="CN31" s="57"/>
      <c r="CO31" s="57"/>
      <c r="CP31" s="57"/>
      <c r="CQ31" s="57"/>
      <c r="CR31" s="57"/>
      <c r="CS31" s="57"/>
      <c r="CT31" s="57"/>
      <c r="CU31" s="57"/>
      <c r="CV31" s="57"/>
      <c r="CW31" s="57"/>
      <c r="CX31" s="57"/>
      <c r="CY31" s="57"/>
      <c r="CZ31" s="57"/>
      <c r="DA31" s="57"/>
      <c r="DB31" s="57"/>
      <c r="DC31" s="59"/>
      <c r="DD31" s="59"/>
      <c r="DE31" s="59"/>
      <c r="DF31" s="59"/>
      <c r="DG31" s="59"/>
      <c r="DH31" s="59"/>
      <c r="DI31" s="59"/>
      <c r="DJ31" s="59"/>
      <c r="DK31" s="59"/>
      <c r="DL31" s="59"/>
      <c r="DM31" s="59"/>
      <c r="DN31" s="59"/>
      <c r="DO31" s="59"/>
      <c r="DP31" s="59"/>
      <c r="DQ31" s="59"/>
      <c r="DR31" s="59"/>
      <c r="DS31" s="59"/>
      <c r="DT31" s="59"/>
      <c r="DU31" s="59"/>
      <c r="DV31" s="59"/>
      <c r="DW31" s="59"/>
      <c r="DX31" s="59"/>
      <c r="DY31" s="59"/>
      <c r="DZ31" s="59"/>
      <c r="EA31" s="59"/>
    </row>
    <row r="32" spans="1:131" s="2" customFormat="1" ht="16.5" thickBot="1">
      <c r="A32" s="61"/>
      <c r="B32" s="61"/>
      <c r="C32" s="61"/>
      <c r="D32" s="61"/>
      <c r="E32" s="61"/>
      <c r="F32" s="61"/>
      <c r="G32" s="61"/>
      <c r="H32" s="62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3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1"/>
      <c r="BE32" s="61"/>
      <c r="BF32" s="61"/>
      <c r="BG32" s="61"/>
      <c r="BH32" s="61"/>
      <c r="BI32" s="61"/>
      <c r="BJ32" s="61"/>
      <c r="BK32" s="61"/>
      <c r="BL32" s="61"/>
      <c r="BM32" s="61"/>
      <c r="BN32" s="61"/>
      <c r="BO32" s="61"/>
      <c r="BP32" s="61"/>
      <c r="BQ32" s="61"/>
      <c r="BR32" s="61"/>
      <c r="BS32" s="61"/>
      <c r="BT32" s="61"/>
      <c r="BU32" s="61"/>
      <c r="BV32" s="61"/>
      <c r="BW32" s="61"/>
      <c r="BX32" s="61"/>
      <c r="BY32" s="61"/>
      <c r="BZ32" s="61"/>
      <c r="CA32" s="61"/>
      <c r="CB32" s="61"/>
      <c r="CC32" s="61"/>
      <c r="CD32" s="61"/>
      <c r="CE32" s="61"/>
      <c r="CF32" s="61"/>
      <c r="CG32" s="61"/>
      <c r="CH32" s="61"/>
      <c r="CI32" s="61"/>
      <c r="CJ32" s="61"/>
      <c r="CK32" s="61"/>
      <c r="CL32" s="61"/>
      <c r="CM32" s="61"/>
      <c r="CN32" s="61"/>
      <c r="CO32" s="61"/>
      <c r="CP32" s="61"/>
      <c r="CQ32" s="61"/>
      <c r="CR32" s="61"/>
      <c r="CS32" s="61"/>
      <c r="CT32" s="61"/>
      <c r="CU32" s="61"/>
      <c r="CV32" s="61"/>
      <c r="CW32" s="61"/>
      <c r="CX32" s="61"/>
      <c r="CY32" s="61"/>
      <c r="CZ32" s="61"/>
      <c r="DA32" s="61"/>
      <c r="DB32" s="61"/>
      <c r="DC32" s="59"/>
      <c r="DD32" s="59"/>
      <c r="DE32" s="59"/>
      <c r="DF32" s="59"/>
      <c r="DG32" s="59"/>
      <c r="DH32" s="59"/>
      <c r="DI32" s="59"/>
      <c r="DJ32" s="59"/>
      <c r="DK32" s="59"/>
      <c r="DL32" s="59"/>
      <c r="DM32" s="59"/>
      <c r="DN32" s="59"/>
      <c r="DO32" s="59"/>
      <c r="DP32" s="59"/>
      <c r="DQ32" s="59"/>
      <c r="DR32" s="59"/>
      <c r="DS32" s="59"/>
      <c r="DT32" s="59"/>
      <c r="DU32" s="59"/>
      <c r="DV32" s="59"/>
      <c r="DW32" s="59"/>
      <c r="DX32" s="59"/>
      <c r="DY32" s="59"/>
      <c r="DZ32" s="59"/>
      <c r="EA32" s="59"/>
    </row>
    <row r="33" spans="1:131" ht="25.5" customHeight="1" thickTop="1" thickBot="1">
      <c r="A33" s="25" t="s">
        <v>1</v>
      </c>
      <c r="B33" s="26" t="s">
        <v>30</v>
      </c>
      <c r="C33" s="64">
        <v>38504</v>
      </c>
      <c r="D33" s="64">
        <v>38534</v>
      </c>
      <c r="E33" s="64">
        <v>38565</v>
      </c>
      <c r="F33" s="65">
        <v>38596</v>
      </c>
      <c r="G33" s="64">
        <v>38626</v>
      </c>
      <c r="H33" s="66">
        <v>38657</v>
      </c>
      <c r="I33" s="64">
        <v>38687</v>
      </c>
      <c r="J33" s="64">
        <v>38718</v>
      </c>
      <c r="K33" s="64">
        <v>38749</v>
      </c>
      <c r="L33" s="64">
        <v>38777</v>
      </c>
      <c r="M33" s="65">
        <v>38808</v>
      </c>
      <c r="N33" s="64">
        <v>38838</v>
      </c>
      <c r="O33" s="64">
        <v>38869</v>
      </c>
      <c r="P33" s="64">
        <v>38899</v>
      </c>
      <c r="Q33" s="64">
        <v>38930</v>
      </c>
      <c r="R33" s="64">
        <v>38961</v>
      </c>
      <c r="S33" s="64">
        <v>38991</v>
      </c>
      <c r="T33" s="64">
        <v>39022</v>
      </c>
      <c r="U33" s="64">
        <v>39052</v>
      </c>
      <c r="V33" s="64">
        <v>39083</v>
      </c>
      <c r="W33" s="64">
        <v>39114</v>
      </c>
      <c r="X33" s="64">
        <v>39142</v>
      </c>
      <c r="Y33" s="64">
        <v>39173</v>
      </c>
      <c r="Z33" s="64">
        <v>39203</v>
      </c>
      <c r="AA33" s="64">
        <v>39234</v>
      </c>
      <c r="AB33" s="64">
        <v>39264</v>
      </c>
      <c r="AC33" s="64">
        <v>39295</v>
      </c>
      <c r="AD33" s="66">
        <v>39326</v>
      </c>
      <c r="AE33" s="64">
        <v>39356</v>
      </c>
      <c r="AF33" s="64">
        <v>39387</v>
      </c>
      <c r="AG33" s="64">
        <v>39417</v>
      </c>
      <c r="AH33" s="64">
        <v>39448</v>
      </c>
      <c r="AI33" s="64">
        <v>39479</v>
      </c>
      <c r="AJ33" s="64">
        <v>39508</v>
      </c>
      <c r="AK33" s="64">
        <v>39539</v>
      </c>
      <c r="AL33" s="64">
        <v>39569</v>
      </c>
      <c r="AM33" s="64">
        <f t="shared" ref="AM33:CT33" si="0">AM4</f>
        <v>39600</v>
      </c>
      <c r="AN33" s="64">
        <f t="shared" si="0"/>
        <v>39630</v>
      </c>
      <c r="AO33" s="66">
        <f t="shared" si="0"/>
        <v>39661</v>
      </c>
      <c r="AP33" s="64">
        <f t="shared" si="0"/>
        <v>39692</v>
      </c>
      <c r="AQ33" s="64">
        <f t="shared" si="0"/>
        <v>39722</v>
      </c>
      <c r="AR33" s="64">
        <f t="shared" si="0"/>
        <v>39753</v>
      </c>
      <c r="AS33" s="64">
        <f t="shared" si="0"/>
        <v>39783</v>
      </c>
      <c r="AT33" s="64">
        <f t="shared" si="0"/>
        <v>39814</v>
      </c>
      <c r="AU33" s="64">
        <f t="shared" si="0"/>
        <v>39845</v>
      </c>
      <c r="AV33" s="64">
        <f t="shared" si="0"/>
        <v>39873</v>
      </c>
      <c r="AW33" s="64">
        <f t="shared" si="0"/>
        <v>39904</v>
      </c>
      <c r="AX33" s="64">
        <f t="shared" si="0"/>
        <v>39934</v>
      </c>
      <c r="AY33" s="64">
        <f t="shared" si="0"/>
        <v>39965</v>
      </c>
      <c r="AZ33" s="64">
        <f t="shared" si="0"/>
        <v>39995</v>
      </c>
      <c r="BA33" s="64">
        <f t="shared" si="0"/>
        <v>40026</v>
      </c>
      <c r="BB33" s="64">
        <f t="shared" si="0"/>
        <v>40057</v>
      </c>
      <c r="BC33" s="64">
        <f t="shared" si="0"/>
        <v>40087</v>
      </c>
      <c r="BD33" s="64">
        <f t="shared" si="0"/>
        <v>40118</v>
      </c>
      <c r="BE33" s="64">
        <f t="shared" si="0"/>
        <v>40148</v>
      </c>
      <c r="BF33" s="64">
        <f t="shared" si="0"/>
        <v>40179</v>
      </c>
      <c r="BG33" s="64">
        <f t="shared" si="0"/>
        <v>40210</v>
      </c>
      <c r="BH33" s="64">
        <f t="shared" si="0"/>
        <v>40238</v>
      </c>
      <c r="BI33" s="64">
        <f t="shared" si="0"/>
        <v>40269</v>
      </c>
      <c r="BJ33" s="64">
        <f t="shared" si="0"/>
        <v>40299</v>
      </c>
      <c r="BK33" s="64">
        <f t="shared" si="0"/>
        <v>40330</v>
      </c>
      <c r="BL33" s="64">
        <f t="shared" si="0"/>
        <v>40360</v>
      </c>
      <c r="BM33" s="64">
        <f t="shared" si="0"/>
        <v>40391</v>
      </c>
      <c r="BN33" s="64">
        <f t="shared" si="0"/>
        <v>40422</v>
      </c>
      <c r="BO33" s="64">
        <f t="shared" si="0"/>
        <v>40452</v>
      </c>
      <c r="BP33" s="64">
        <f t="shared" si="0"/>
        <v>40483</v>
      </c>
      <c r="BQ33" s="64">
        <f t="shared" si="0"/>
        <v>40513</v>
      </c>
      <c r="BR33" s="64">
        <f t="shared" si="0"/>
        <v>40544</v>
      </c>
      <c r="BS33" s="64">
        <f t="shared" si="0"/>
        <v>40575</v>
      </c>
      <c r="BT33" s="64">
        <f t="shared" si="0"/>
        <v>40603</v>
      </c>
      <c r="BU33" s="64">
        <f t="shared" si="0"/>
        <v>40634</v>
      </c>
      <c r="BV33" s="64">
        <f t="shared" si="0"/>
        <v>40664</v>
      </c>
      <c r="BW33" s="64">
        <f t="shared" si="0"/>
        <v>40695</v>
      </c>
      <c r="BX33" s="64">
        <f t="shared" si="0"/>
        <v>40725</v>
      </c>
      <c r="BY33" s="64">
        <f t="shared" si="0"/>
        <v>40756</v>
      </c>
      <c r="BZ33" s="64">
        <f t="shared" si="0"/>
        <v>40787</v>
      </c>
      <c r="CA33" s="64">
        <f t="shared" si="0"/>
        <v>40817</v>
      </c>
      <c r="CB33" s="64">
        <f t="shared" si="0"/>
        <v>40848</v>
      </c>
      <c r="CC33" s="64">
        <f t="shared" si="0"/>
        <v>40878</v>
      </c>
      <c r="CD33" s="64">
        <f t="shared" si="0"/>
        <v>40909</v>
      </c>
      <c r="CE33" s="64">
        <f t="shared" si="0"/>
        <v>40940</v>
      </c>
      <c r="CF33" s="64">
        <f t="shared" si="0"/>
        <v>40969</v>
      </c>
      <c r="CG33" s="64">
        <f t="shared" si="0"/>
        <v>41000</v>
      </c>
      <c r="CH33" s="64">
        <f t="shared" si="0"/>
        <v>41030</v>
      </c>
      <c r="CI33" s="64">
        <f t="shared" si="0"/>
        <v>41061</v>
      </c>
      <c r="CJ33" s="64">
        <f t="shared" si="0"/>
        <v>41091</v>
      </c>
      <c r="CK33" s="64">
        <f t="shared" si="0"/>
        <v>41122</v>
      </c>
      <c r="CL33" s="64">
        <f t="shared" si="0"/>
        <v>41153</v>
      </c>
      <c r="CM33" s="64">
        <f t="shared" si="0"/>
        <v>41183</v>
      </c>
      <c r="CN33" s="64">
        <f t="shared" si="0"/>
        <v>41214</v>
      </c>
      <c r="CO33" s="64">
        <f t="shared" si="0"/>
        <v>41244</v>
      </c>
      <c r="CP33" s="64">
        <f t="shared" si="0"/>
        <v>41275</v>
      </c>
      <c r="CQ33" s="64">
        <f t="shared" si="0"/>
        <v>41306</v>
      </c>
      <c r="CR33" s="64">
        <f t="shared" si="0"/>
        <v>41334</v>
      </c>
      <c r="CS33" s="27">
        <f t="shared" si="0"/>
        <v>41365</v>
      </c>
      <c r="CT33" s="27">
        <f t="shared" si="0"/>
        <v>41395</v>
      </c>
      <c r="CU33" s="27">
        <f>CU4</f>
        <v>41426</v>
      </c>
      <c r="CV33" s="27">
        <f>CV4</f>
        <v>41456</v>
      </c>
      <c r="CW33" s="27">
        <f>CW4</f>
        <v>41487</v>
      </c>
      <c r="CX33" s="27">
        <v>41518</v>
      </c>
      <c r="CY33" s="27">
        <f>CY4</f>
        <v>41548</v>
      </c>
      <c r="CZ33" s="27">
        <f>CZ4</f>
        <v>41579</v>
      </c>
      <c r="DA33" s="27">
        <f>DA4</f>
        <v>41609</v>
      </c>
      <c r="DB33" s="27">
        <f>DB4</f>
        <v>41640</v>
      </c>
      <c r="DC33" s="30">
        <v>41671</v>
      </c>
      <c r="DD33" s="30">
        <v>41699</v>
      </c>
      <c r="DE33" s="30">
        <v>41730</v>
      </c>
      <c r="DF33" s="30">
        <v>41760</v>
      </c>
      <c r="DG33" s="30">
        <v>41791</v>
      </c>
      <c r="DH33" s="30">
        <v>41821</v>
      </c>
      <c r="DI33" s="30">
        <v>41852</v>
      </c>
      <c r="DJ33" s="30">
        <f>DJ4</f>
        <v>41883</v>
      </c>
      <c r="DK33" s="30">
        <v>41913</v>
      </c>
      <c r="DL33" s="30">
        <v>41944</v>
      </c>
      <c r="DM33" s="30">
        <v>41974</v>
      </c>
      <c r="DN33" s="30">
        <v>42005</v>
      </c>
      <c r="DO33" s="30">
        <v>42036</v>
      </c>
      <c r="DP33" s="30">
        <v>42064</v>
      </c>
      <c r="DQ33" s="30">
        <v>42095</v>
      </c>
      <c r="DR33" s="30">
        <v>42125</v>
      </c>
      <c r="DS33" s="30">
        <v>42156</v>
      </c>
      <c r="DT33" s="30">
        <v>42186</v>
      </c>
      <c r="DU33" s="30">
        <v>42217</v>
      </c>
      <c r="DV33" s="30">
        <v>42248</v>
      </c>
      <c r="DW33" s="30">
        <v>42278</v>
      </c>
      <c r="DX33" s="30">
        <v>42309</v>
      </c>
      <c r="DY33" s="30">
        <v>42339</v>
      </c>
      <c r="DZ33" s="30">
        <v>42370</v>
      </c>
      <c r="EA33" s="30">
        <v>42401</v>
      </c>
    </row>
    <row r="34" spans="1:131" ht="17.25" customHeight="1" thickTop="1">
      <c r="A34" s="39"/>
      <c r="B34" s="67"/>
      <c r="C34" s="45"/>
      <c r="D34" s="45"/>
      <c r="E34" s="45"/>
      <c r="F34" s="46"/>
      <c r="G34" s="45"/>
      <c r="H34" s="47"/>
      <c r="I34" s="45"/>
      <c r="J34" s="45"/>
      <c r="K34" s="45"/>
      <c r="L34" s="45"/>
      <c r="M34" s="46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7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7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5"/>
      <c r="CD34" s="45"/>
      <c r="CE34" s="45"/>
      <c r="CF34" s="45"/>
      <c r="CG34" s="45"/>
      <c r="CH34" s="45"/>
      <c r="CI34" s="45"/>
      <c r="CJ34" s="45"/>
      <c r="CK34" s="45"/>
      <c r="CL34" s="45"/>
      <c r="CM34" s="45"/>
      <c r="CN34" s="45"/>
      <c r="CO34" s="45"/>
      <c r="CP34" s="45"/>
      <c r="CQ34" s="45"/>
      <c r="CR34" s="45"/>
      <c r="CS34" s="45"/>
      <c r="CT34" s="45"/>
      <c r="CU34" s="45"/>
      <c r="CV34" s="45"/>
      <c r="CW34" s="45"/>
      <c r="CX34" s="45"/>
      <c r="CY34" s="45"/>
      <c r="CZ34" s="45"/>
      <c r="DA34" s="45"/>
      <c r="DB34" s="45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48"/>
      <c r="DO34" s="48"/>
      <c r="DP34" s="48"/>
      <c r="DQ34" s="48"/>
      <c r="DR34" s="48"/>
      <c r="DS34" s="48"/>
      <c r="DT34" s="48"/>
      <c r="DU34" s="48"/>
      <c r="DV34" s="48"/>
      <c r="DW34" s="48"/>
      <c r="DX34" s="48"/>
      <c r="DY34" s="48"/>
      <c r="DZ34" s="48"/>
      <c r="EA34" s="48"/>
    </row>
    <row r="35" spans="1:131" ht="17.25" customHeight="1">
      <c r="A35" s="33" t="s">
        <v>31</v>
      </c>
      <c r="B35" s="34" t="s">
        <v>32</v>
      </c>
      <c r="C35" s="35">
        <v>0</v>
      </c>
      <c r="D35" s="35">
        <v>0</v>
      </c>
      <c r="E35" s="35">
        <v>0</v>
      </c>
      <c r="F35" s="36">
        <v>0</v>
      </c>
      <c r="G35" s="35">
        <v>0</v>
      </c>
      <c r="H35" s="37">
        <v>0</v>
      </c>
      <c r="I35" s="35">
        <v>0</v>
      </c>
      <c r="J35" s="35">
        <v>0</v>
      </c>
      <c r="K35" s="35">
        <v>0</v>
      </c>
      <c r="L35" s="35">
        <v>0</v>
      </c>
      <c r="M35" s="36">
        <v>0</v>
      </c>
      <c r="N35" s="35">
        <v>0</v>
      </c>
      <c r="O35" s="35">
        <v>0</v>
      </c>
      <c r="P35" s="35">
        <v>0</v>
      </c>
      <c r="Q35" s="35">
        <v>0</v>
      </c>
      <c r="R35" s="35">
        <v>0</v>
      </c>
      <c r="S35" s="35">
        <v>0</v>
      </c>
      <c r="T35" s="35">
        <v>0</v>
      </c>
      <c r="U35" s="35">
        <v>0</v>
      </c>
      <c r="V35" s="35">
        <v>0</v>
      </c>
      <c r="W35" s="35">
        <v>0</v>
      </c>
      <c r="X35" s="35">
        <v>0</v>
      </c>
      <c r="Y35" s="35">
        <v>0</v>
      </c>
      <c r="Z35" s="35">
        <v>0</v>
      </c>
      <c r="AA35" s="35">
        <v>0</v>
      </c>
      <c r="AB35" s="35">
        <v>0</v>
      </c>
      <c r="AC35" s="35">
        <v>0</v>
      </c>
      <c r="AD35" s="37">
        <v>0</v>
      </c>
      <c r="AE35" s="35">
        <v>0</v>
      </c>
      <c r="AF35" s="35">
        <v>0</v>
      </c>
      <c r="AG35" s="35">
        <v>0</v>
      </c>
      <c r="AH35" s="35">
        <v>0</v>
      </c>
      <c r="AI35" s="35">
        <v>0</v>
      </c>
      <c r="AJ35" s="35">
        <v>0</v>
      </c>
      <c r="AK35" s="35">
        <v>0</v>
      </c>
      <c r="AL35" s="35">
        <v>0</v>
      </c>
      <c r="AM35" s="35">
        <v>0</v>
      </c>
      <c r="AN35" s="35">
        <v>0</v>
      </c>
      <c r="AO35" s="37">
        <v>0</v>
      </c>
      <c r="AP35" s="35">
        <v>0</v>
      </c>
      <c r="AQ35" s="35">
        <v>0</v>
      </c>
      <c r="AR35" s="35">
        <v>0</v>
      </c>
      <c r="AS35" s="35">
        <v>0</v>
      </c>
      <c r="AT35" s="35">
        <v>0</v>
      </c>
      <c r="AU35" s="35">
        <v>0</v>
      </c>
      <c r="AV35" s="35">
        <v>0</v>
      </c>
      <c r="AW35" s="35">
        <v>0</v>
      </c>
      <c r="AX35" s="35">
        <v>0</v>
      </c>
      <c r="AY35" s="35">
        <v>0</v>
      </c>
      <c r="AZ35" s="35">
        <v>0</v>
      </c>
      <c r="BA35" s="35">
        <v>0</v>
      </c>
      <c r="BB35" s="35">
        <v>0</v>
      </c>
      <c r="BC35" s="35">
        <v>0</v>
      </c>
      <c r="BD35" s="35">
        <v>0</v>
      </c>
      <c r="BE35" s="35">
        <v>0</v>
      </c>
      <c r="BF35" s="35">
        <v>0</v>
      </c>
      <c r="BG35" s="35">
        <v>0</v>
      </c>
      <c r="BH35" s="35">
        <v>0</v>
      </c>
      <c r="BI35" s="35">
        <v>0</v>
      </c>
      <c r="BJ35" s="35">
        <v>0</v>
      </c>
      <c r="BK35" s="35">
        <v>0</v>
      </c>
      <c r="BL35" s="35">
        <v>0</v>
      </c>
      <c r="BM35" s="35">
        <v>0</v>
      </c>
      <c r="BN35" s="35">
        <v>0</v>
      </c>
      <c r="BO35" s="35">
        <v>0</v>
      </c>
      <c r="BP35" s="35">
        <v>0</v>
      </c>
      <c r="BQ35" s="35">
        <v>0</v>
      </c>
      <c r="BR35" s="35">
        <v>0</v>
      </c>
      <c r="BS35" s="35">
        <v>0</v>
      </c>
      <c r="BT35" s="35">
        <v>0</v>
      </c>
      <c r="BU35" s="35">
        <v>0</v>
      </c>
      <c r="BV35" s="35">
        <v>0</v>
      </c>
      <c r="BW35" s="35">
        <v>0</v>
      </c>
      <c r="BX35" s="35">
        <v>0</v>
      </c>
      <c r="BY35" s="35">
        <v>0</v>
      </c>
      <c r="BZ35" s="35">
        <v>0</v>
      </c>
      <c r="CA35" s="35">
        <v>0</v>
      </c>
      <c r="CB35" s="35">
        <v>0</v>
      </c>
      <c r="CC35" s="35">
        <v>0</v>
      </c>
      <c r="CD35" s="35">
        <v>0</v>
      </c>
      <c r="CE35" s="35">
        <v>0</v>
      </c>
      <c r="CF35" s="35">
        <v>0</v>
      </c>
      <c r="CG35" s="35">
        <v>0</v>
      </c>
      <c r="CH35" s="35">
        <v>0</v>
      </c>
      <c r="CI35" s="35">
        <v>0</v>
      </c>
      <c r="CJ35" s="35">
        <v>0</v>
      </c>
      <c r="CK35" s="35">
        <v>0</v>
      </c>
      <c r="CL35" s="35">
        <v>0</v>
      </c>
      <c r="CM35" s="35">
        <v>0</v>
      </c>
      <c r="CN35" s="35">
        <v>0</v>
      </c>
      <c r="CO35" s="35">
        <v>0</v>
      </c>
      <c r="CP35" s="35">
        <v>0</v>
      </c>
      <c r="CQ35" s="35">
        <v>0</v>
      </c>
      <c r="CR35" s="35">
        <v>0</v>
      </c>
      <c r="CS35" s="35">
        <v>0</v>
      </c>
      <c r="CT35" s="35">
        <v>0</v>
      </c>
      <c r="CU35" s="35">
        <v>0</v>
      </c>
      <c r="CV35" s="35">
        <v>0</v>
      </c>
      <c r="CW35" s="35">
        <v>0</v>
      </c>
      <c r="CX35" s="35">
        <v>0</v>
      </c>
      <c r="CY35" s="35">
        <v>0</v>
      </c>
      <c r="CZ35" s="35">
        <v>0</v>
      </c>
      <c r="DA35" s="35">
        <v>0</v>
      </c>
      <c r="DB35" s="35">
        <v>0</v>
      </c>
      <c r="DC35" s="38">
        <v>0</v>
      </c>
      <c r="DD35" s="38">
        <v>0</v>
      </c>
      <c r="DE35" s="38">
        <v>0</v>
      </c>
      <c r="DF35" s="38">
        <v>0</v>
      </c>
      <c r="DG35" s="38">
        <v>0</v>
      </c>
      <c r="DH35" s="38">
        <v>0</v>
      </c>
      <c r="DI35" s="38">
        <v>0</v>
      </c>
      <c r="DJ35" s="38">
        <v>0</v>
      </c>
      <c r="DK35" s="38">
        <v>0</v>
      </c>
      <c r="DL35" s="38">
        <v>0</v>
      </c>
      <c r="DM35" s="38">
        <v>0</v>
      </c>
      <c r="DN35" s="38">
        <v>0</v>
      </c>
      <c r="DO35" s="38">
        <v>0</v>
      </c>
      <c r="DP35" s="38">
        <v>0</v>
      </c>
      <c r="DQ35" s="38">
        <v>0</v>
      </c>
      <c r="DR35" s="38">
        <v>0</v>
      </c>
      <c r="DS35" s="38">
        <v>0</v>
      </c>
      <c r="DT35" s="38">
        <v>0</v>
      </c>
      <c r="DU35" s="38">
        <v>0</v>
      </c>
      <c r="DV35" s="38">
        <v>0</v>
      </c>
      <c r="DW35" s="38">
        <v>0</v>
      </c>
      <c r="DX35" s="38">
        <v>0</v>
      </c>
      <c r="DY35" s="38">
        <v>0</v>
      </c>
      <c r="DZ35" s="38">
        <v>0</v>
      </c>
      <c r="EA35" s="38">
        <v>0</v>
      </c>
    </row>
    <row r="36" spans="1:131" ht="17.25" customHeight="1">
      <c r="A36" s="39"/>
      <c r="B36" s="40"/>
      <c r="C36" s="68"/>
      <c r="D36" s="68"/>
      <c r="E36" s="68"/>
      <c r="F36" s="69"/>
      <c r="G36" s="68"/>
      <c r="H36" s="70"/>
      <c r="I36" s="68"/>
      <c r="J36" s="68"/>
      <c r="K36" s="68"/>
      <c r="L36" s="68"/>
      <c r="M36" s="69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70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70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8"/>
      <c r="BI36" s="68"/>
      <c r="BJ36" s="68"/>
      <c r="BK36" s="68"/>
      <c r="BL36" s="68"/>
      <c r="BM36" s="68"/>
      <c r="BN36" s="68"/>
      <c r="BO36" s="68"/>
      <c r="BP36" s="68"/>
      <c r="BQ36" s="68"/>
      <c r="BR36" s="68"/>
      <c r="BS36" s="68"/>
      <c r="BT36" s="68"/>
      <c r="BU36" s="68"/>
      <c r="BV36" s="68"/>
      <c r="BW36" s="68"/>
      <c r="BX36" s="68"/>
      <c r="BY36" s="68"/>
      <c r="BZ36" s="68"/>
      <c r="CA36" s="68"/>
      <c r="CB36" s="68"/>
      <c r="CC36" s="68"/>
      <c r="CD36" s="68"/>
      <c r="CE36" s="68"/>
      <c r="CF36" s="68"/>
      <c r="CG36" s="68"/>
      <c r="CH36" s="68"/>
      <c r="CI36" s="68"/>
      <c r="CJ36" s="68"/>
      <c r="CK36" s="68"/>
      <c r="CL36" s="68"/>
      <c r="CM36" s="68"/>
      <c r="CN36" s="68"/>
      <c r="CO36" s="68"/>
      <c r="CP36" s="68"/>
      <c r="CQ36" s="68"/>
      <c r="CR36" s="68"/>
      <c r="CS36" s="68"/>
      <c r="CT36" s="68"/>
      <c r="CU36" s="68"/>
      <c r="CV36" s="68"/>
      <c r="CW36" s="68"/>
      <c r="CX36" s="68"/>
      <c r="CY36" s="68"/>
      <c r="CZ36" s="68"/>
      <c r="DA36" s="68"/>
      <c r="DB36" s="68"/>
      <c r="DC36" s="71"/>
      <c r="DD36" s="71"/>
      <c r="DE36" s="71"/>
      <c r="DF36" s="71"/>
      <c r="DG36" s="71"/>
      <c r="DH36" s="71"/>
      <c r="DI36" s="71"/>
      <c r="DJ36" s="71"/>
      <c r="DK36" s="71"/>
      <c r="DL36" s="71"/>
      <c r="DM36" s="71"/>
      <c r="DN36" s="71"/>
      <c r="DO36" s="71"/>
      <c r="DP36" s="71"/>
      <c r="DQ36" s="71"/>
      <c r="DR36" s="71"/>
      <c r="DS36" s="71"/>
      <c r="DT36" s="71"/>
      <c r="DU36" s="71"/>
      <c r="DV36" s="71"/>
      <c r="DW36" s="71"/>
      <c r="DX36" s="71"/>
      <c r="DY36" s="71"/>
      <c r="DZ36" s="71"/>
      <c r="EA36" s="71"/>
    </row>
    <row r="37" spans="1:131" ht="17.25" customHeight="1">
      <c r="A37" s="33" t="s">
        <v>33</v>
      </c>
      <c r="B37" s="34" t="s">
        <v>34</v>
      </c>
      <c r="C37" s="35">
        <v>15799.149194481233</v>
      </c>
      <c r="D37" s="35">
        <v>16169.179850439999</v>
      </c>
      <c r="E37" s="35">
        <v>16470.980071780799</v>
      </c>
      <c r="F37" s="36">
        <v>16636.22470409</v>
      </c>
      <c r="G37" s="35">
        <v>17336.911325442426</v>
      </c>
      <c r="H37" s="37">
        <v>17621.08317719779</v>
      </c>
      <c r="I37" s="35">
        <v>17976.722737839998</v>
      </c>
      <c r="J37" s="35">
        <v>18157.790333569999</v>
      </c>
      <c r="K37" s="35">
        <v>18335.985190060004</v>
      </c>
      <c r="L37" s="35">
        <v>18549.640972419998</v>
      </c>
      <c r="M37" s="36">
        <v>18880.5665577</v>
      </c>
      <c r="N37" s="35">
        <v>19071.319829940003</v>
      </c>
      <c r="O37" s="35">
        <v>19297.275861840004</v>
      </c>
      <c r="P37" s="35">
        <v>19136.13135666</v>
      </c>
      <c r="Q37" s="35">
        <v>19083.714532799997</v>
      </c>
      <c r="R37" s="35">
        <v>19012.076992410002</v>
      </c>
      <c r="S37" s="35">
        <v>19070.259877590001</v>
      </c>
      <c r="T37" s="35">
        <v>18720.492429410002</v>
      </c>
      <c r="U37" s="35">
        <v>18897.772434309998</v>
      </c>
      <c r="V37" s="35">
        <v>18974.689284550001</v>
      </c>
      <c r="W37" s="35">
        <v>18875.298141160005</v>
      </c>
      <c r="X37" s="35">
        <v>19109.760161150003</v>
      </c>
      <c r="Y37" s="35">
        <v>19397.538455869995</v>
      </c>
      <c r="Z37" s="35">
        <v>19622.466289479995</v>
      </c>
      <c r="AA37" s="35">
        <v>19605.421284829998</v>
      </c>
      <c r="AB37" s="35">
        <v>19949.571433349996</v>
      </c>
      <c r="AC37" s="35">
        <v>20638.88987119</v>
      </c>
      <c r="AD37" s="37">
        <v>21100.987314209997</v>
      </c>
      <c r="AE37" s="35">
        <v>21179.326419770001</v>
      </c>
      <c r="AF37" s="35">
        <v>21646.820736129997</v>
      </c>
      <c r="AG37" s="35">
        <v>21997.084448519996</v>
      </c>
      <c r="AH37" s="35">
        <v>22688.649136959997</v>
      </c>
      <c r="AI37" s="35">
        <v>23144.079793360001</v>
      </c>
      <c r="AJ37" s="35">
        <v>23844.757203950001</v>
      </c>
      <c r="AK37" s="35">
        <v>24134.54750004</v>
      </c>
      <c r="AL37" s="35">
        <v>24094.181698996279</v>
      </c>
      <c r="AM37" s="35">
        <v>24201.054660370006</v>
      </c>
      <c r="AN37" s="35">
        <v>24365.110072246986</v>
      </c>
      <c r="AO37" s="37">
        <v>24634.230153650002</v>
      </c>
      <c r="AP37" s="35">
        <v>25287.988227423422</v>
      </c>
      <c r="AQ37" s="35">
        <v>25451.666864573563</v>
      </c>
      <c r="AR37" s="35">
        <v>25546.325413546438</v>
      </c>
      <c r="AS37" s="35">
        <v>25563.73240122644</v>
      </c>
      <c r="AT37" s="35">
        <v>26145.79971450644</v>
      </c>
      <c r="AU37" s="35">
        <v>26344.983763667358</v>
      </c>
      <c r="AV37" s="35">
        <v>26672.525094012803</v>
      </c>
      <c r="AW37" s="35">
        <v>26977.356744399996</v>
      </c>
      <c r="AX37" s="35">
        <v>26974.364925166959</v>
      </c>
      <c r="AY37" s="35">
        <v>26824.513714374112</v>
      </c>
      <c r="AZ37" s="35">
        <v>27398.278850339721</v>
      </c>
      <c r="BA37" s="35">
        <v>28129.365552115341</v>
      </c>
      <c r="BB37" s="35">
        <v>28352.395736190276</v>
      </c>
      <c r="BC37" s="35">
        <v>28532.668559512604</v>
      </c>
      <c r="BD37" s="35">
        <v>28470.215146898361</v>
      </c>
      <c r="BE37" s="35">
        <v>27629.527628826301</v>
      </c>
      <c r="BF37" s="35">
        <v>28023.493279000279</v>
      </c>
      <c r="BG37" s="35">
        <v>28195.26444483066</v>
      </c>
      <c r="BH37" s="35">
        <v>28131.045045772058</v>
      </c>
      <c r="BI37" s="35">
        <v>28630.365817431099</v>
      </c>
      <c r="BJ37" s="35">
        <v>29023.617727045261</v>
      </c>
      <c r="BK37" s="35">
        <v>27119.395050939998</v>
      </c>
      <c r="BL37" s="35">
        <v>27253.477460423252</v>
      </c>
      <c r="BM37" s="35">
        <v>27318.428225325686</v>
      </c>
      <c r="BN37" s="35">
        <v>27655.349700076469</v>
      </c>
      <c r="BO37" s="35">
        <v>27798.282589510545</v>
      </c>
      <c r="BP37" s="35">
        <v>28013.511867805624</v>
      </c>
      <c r="BQ37" s="35">
        <v>27734.163991005971</v>
      </c>
      <c r="BR37" s="35">
        <v>28118.068396404382</v>
      </c>
      <c r="BS37" s="35">
        <v>28493.457864095479</v>
      </c>
      <c r="BT37" s="35">
        <v>28669.465014519032</v>
      </c>
      <c r="BU37" s="35">
        <v>29204.886515387007</v>
      </c>
      <c r="BV37" s="35">
        <v>29736.414999691919</v>
      </c>
      <c r="BW37" s="35">
        <v>29923.454019163</v>
      </c>
      <c r="BX37" s="35">
        <v>30278.285729713709</v>
      </c>
      <c r="BY37" s="35">
        <v>30566.841783963864</v>
      </c>
      <c r="BZ37" s="35">
        <v>30695.496710676489</v>
      </c>
      <c r="CA37" s="35">
        <v>31251.36911350596</v>
      </c>
      <c r="CB37" s="35">
        <v>31547.546822615455</v>
      </c>
      <c r="CC37" s="35">
        <v>31343.913305010537</v>
      </c>
      <c r="CD37" s="35">
        <v>31704.459293510416</v>
      </c>
      <c r="CE37" s="35">
        <v>32092.06592451657</v>
      </c>
      <c r="CF37" s="35">
        <v>32865.138393912137</v>
      </c>
      <c r="CG37" s="35">
        <v>33111.096678597103</v>
      </c>
      <c r="CH37" s="35">
        <v>30665.521759812567</v>
      </c>
      <c r="CI37" s="35">
        <v>30330.845762194986</v>
      </c>
      <c r="CJ37" s="35">
        <v>31166.967891049753</v>
      </c>
      <c r="CK37" s="35">
        <v>31699.140142656495</v>
      </c>
      <c r="CL37" s="35">
        <v>32088.920303265593</v>
      </c>
      <c r="CM37" s="35">
        <v>32445.50560581663</v>
      </c>
      <c r="CN37" s="35">
        <v>32375.944620440227</v>
      </c>
      <c r="CO37" s="35">
        <v>32834.166035920804</v>
      </c>
      <c r="CP37" s="35">
        <v>33675.579012320646</v>
      </c>
      <c r="CQ37" s="35">
        <v>34097.504615011778</v>
      </c>
      <c r="CR37" s="35">
        <v>34756.433183906054</v>
      </c>
      <c r="CS37" s="35">
        <v>34443.636242859648</v>
      </c>
      <c r="CT37" s="35">
        <v>34759.41984395156</v>
      </c>
      <c r="CU37" s="35">
        <v>35335.886810203214</v>
      </c>
      <c r="CV37" s="35">
        <v>35251.577306225729</v>
      </c>
      <c r="CW37" s="35">
        <v>35675.347456142546</v>
      </c>
      <c r="CX37" s="35">
        <v>36152.183348764265</v>
      </c>
      <c r="CY37" s="35">
        <v>36470.473275948214</v>
      </c>
      <c r="CZ37" s="35">
        <v>36591.132997355278</v>
      </c>
      <c r="DA37" s="35">
        <v>36678.635610563666</v>
      </c>
      <c r="DB37" s="35">
        <v>36549.015655932468</v>
      </c>
      <c r="DC37" s="38">
        <v>36545.178328842492</v>
      </c>
      <c r="DD37" s="38">
        <v>37052.763291480776</v>
      </c>
      <c r="DE37" s="38">
        <v>37480.150531716623</v>
      </c>
      <c r="DF37" s="38">
        <v>37558.62155065449</v>
      </c>
      <c r="DG37" s="38">
        <v>38052.053750429244</v>
      </c>
      <c r="DH37" s="38">
        <v>38253.606426841237</v>
      </c>
      <c r="DI37" s="38">
        <v>38300.391679726556</v>
      </c>
      <c r="DJ37" s="38">
        <v>38949.897268580426</v>
      </c>
      <c r="DK37" s="38">
        <v>39368.827716009633</v>
      </c>
      <c r="DL37" s="38">
        <v>39604.999936164015</v>
      </c>
      <c r="DM37" s="38">
        <v>40080.990240553612</v>
      </c>
      <c r="DN37" s="38">
        <v>39955.765258568448</v>
      </c>
      <c r="DO37" s="38">
        <v>39964.160809286965</v>
      </c>
      <c r="DP37" s="38">
        <v>40309.118623245573</v>
      </c>
      <c r="DQ37" s="38">
        <v>40904.066348904351</v>
      </c>
      <c r="DR37" s="38">
        <v>40774.188642519162</v>
      </c>
      <c r="DS37" s="38">
        <v>40989.891607229802</v>
      </c>
      <c r="DT37" s="38">
        <v>41227.211561643533</v>
      </c>
      <c r="DU37" s="38">
        <v>41637.352621928076</v>
      </c>
      <c r="DV37" s="38">
        <v>42105.374194637239</v>
      </c>
      <c r="DW37" s="38">
        <v>42567.519741016964</v>
      </c>
      <c r="DX37" s="38">
        <v>42733.034245341449</v>
      </c>
      <c r="DY37" s="38">
        <v>42292.672215385152</v>
      </c>
      <c r="DZ37" s="38">
        <v>42213.425835607442</v>
      </c>
      <c r="EA37" s="38">
        <v>42206.539587091051</v>
      </c>
    </row>
    <row r="38" spans="1:131" ht="17.25" customHeight="1">
      <c r="A38" s="39" t="s">
        <v>35</v>
      </c>
      <c r="B38" s="40" t="s">
        <v>36</v>
      </c>
      <c r="C38" s="45">
        <v>0</v>
      </c>
      <c r="D38" s="45">
        <v>0</v>
      </c>
      <c r="E38" s="45">
        <v>0</v>
      </c>
      <c r="F38" s="46">
        <v>0</v>
      </c>
      <c r="G38" s="45">
        <v>0</v>
      </c>
      <c r="H38" s="47">
        <v>0</v>
      </c>
      <c r="I38" s="45">
        <v>0</v>
      </c>
      <c r="J38" s="45">
        <v>0</v>
      </c>
      <c r="K38" s="45">
        <v>0</v>
      </c>
      <c r="L38" s="45">
        <v>0</v>
      </c>
      <c r="M38" s="46">
        <v>0</v>
      </c>
      <c r="N38" s="45">
        <v>0</v>
      </c>
      <c r="O38" s="45">
        <v>0</v>
      </c>
      <c r="P38" s="45">
        <v>0</v>
      </c>
      <c r="Q38" s="45">
        <v>0</v>
      </c>
      <c r="R38" s="45">
        <v>0</v>
      </c>
      <c r="S38" s="45">
        <v>0</v>
      </c>
      <c r="T38" s="45">
        <v>0</v>
      </c>
      <c r="U38" s="45">
        <v>0</v>
      </c>
      <c r="V38" s="45">
        <v>0</v>
      </c>
      <c r="W38" s="45">
        <v>0</v>
      </c>
      <c r="X38" s="45">
        <v>0</v>
      </c>
      <c r="Y38" s="45">
        <v>0</v>
      </c>
      <c r="Z38" s="45">
        <v>0</v>
      </c>
      <c r="AA38" s="45">
        <v>0</v>
      </c>
      <c r="AB38" s="45">
        <v>0</v>
      </c>
      <c r="AC38" s="45">
        <v>0</v>
      </c>
      <c r="AD38" s="47">
        <v>0</v>
      </c>
      <c r="AE38" s="45">
        <v>0</v>
      </c>
      <c r="AF38" s="45">
        <v>0</v>
      </c>
      <c r="AG38" s="45">
        <v>0</v>
      </c>
      <c r="AH38" s="45">
        <v>0</v>
      </c>
      <c r="AI38" s="45">
        <v>0</v>
      </c>
      <c r="AJ38" s="45">
        <v>0</v>
      </c>
      <c r="AK38" s="45">
        <v>0</v>
      </c>
      <c r="AL38" s="45">
        <v>0</v>
      </c>
      <c r="AM38" s="45">
        <v>0</v>
      </c>
      <c r="AN38" s="45">
        <v>0</v>
      </c>
      <c r="AO38" s="47">
        <v>0</v>
      </c>
      <c r="AP38" s="45">
        <v>0</v>
      </c>
      <c r="AQ38" s="45">
        <v>0</v>
      </c>
      <c r="AR38" s="45">
        <v>0</v>
      </c>
      <c r="AS38" s="45">
        <v>0</v>
      </c>
      <c r="AT38" s="45">
        <v>0</v>
      </c>
      <c r="AU38" s="45">
        <v>0</v>
      </c>
      <c r="AV38" s="45">
        <v>0</v>
      </c>
      <c r="AW38" s="45">
        <v>0</v>
      </c>
      <c r="AX38" s="45">
        <v>0</v>
      </c>
      <c r="AY38" s="45">
        <v>0</v>
      </c>
      <c r="AZ38" s="45">
        <v>0</v>
      </c>
      <c r="BA38" s="45">
        <v>0</v>
      </c>
      <c r="BB38" s="45">
        <v>0</v>
      </c>
      <c r="BC38" s="45">
        <v>0</v>
      </c>
      <c r="BD38" s="45">
        <v>0</v>
      </c>
      <c r="BE38" s="45">
        <v>0</v>
      </c>
      <c r="BF38" s="45">
        <v>0</v>
      </c>
      <c r="BG38" s="45">
        <v>0</v>
      </c>
      <c r="BH38" s="45">
        <v>0</v>
      </c>
      <c r="BI38" s="45">
        <v>0</v>
      </c>
      <c r="BJ38" s="45">
        <v>0</v>
      </c>
      <c r="BK38" s="45">
        <v>0</v>
      </c>
      <c r="BL38" s="45">
        <v>0</v>
      </c>
      <c r="BM38" s="45">
        <v>0</v>
      </c>
      <c r="BN38" s="45">
        <v>0</v>
      </c>
      <c r="BO38" s="45">
        <v>0</v>
      </c>
      <c r="BP38" s="45">
        <v>0</v>
      </c>
      <c r="BQ38" s="45">
        <v>0</v>
      </c>
      <c r="BR38" s="45">
        <v>0</v>
      </c>
      <c r="BS38" s="45">
        <v>0</v>
      </c>
      <c r="BT38" s="45">
        <v>0</v>
      </c>
      <c r="BU38" s="45">
        <v>0</v>
      </c>
      <c r="BV38" s="45">
        <v>0</v>
      </c>
      <c r="BW38" s="45">
        <v>0</v>
      </c>
      <c r="BX38" s="45">
        <v>0</v>
      </c>
      <c r="BY38" s="45">
        <v>0</v>
      </c>
      <c r="BZ38" s="45">
        <v>0</v>
      </c>
      <c r="CA38" s="45">
        <v>0</v>
      </c>
      <c r="CB38" s="45">
        <v>0</v>
      </c>
      <c r="CC38" s="45">
        <v>0</v>
      </c>
      <c r="CD38" s="45">
        <v>0</v>
      </c>
      <c r="CE38" s="45">
        <v>0</v>
      </c>
      <c r="CF38" s="45">
        <v>0</v>
      </c>
      <c r="CG38" s="45">
        <v>0</v>
      </c>
      <c r="CH38" s="45">
        <v>0</v>
      </c>
      <c r="CI38" s="45">
        <v>25.442443999999998</v>
      </c>
      <c r="CJ38" s="45">
        <v>0</v>
      </c>
      <c r="CK38" s="45">
        <v>0</v>
      </c>
      <c r="CL38" s="45">
        <v>0</v>
      </c>
      <c r="CM38" s="45">
        <v>0</v>
      </c>
      <c r="CN38" s="45">
        <v>0</v>
      </c>
      <c r="CO38" s="45">
        <v>0</v>
      </c>
      <c r="CP38" s="45">
        <v>0</v>
      </c>
      <c r="CQ38" s="45">
        <v>0</v>
      </c>
      <c r="CR38" s="45">
        <v>0</v>
      </c>
      <c r="CS38" s="45">
        <v>0</v>
      </c>
      <c r="CT38" s="45">
        <v>0</v>
      </c>
      <c r="CU38" s="45">
        <v>0</v>
      </c>
      <c r="CV38" s="45">
        <v>0</v>
      </c>
      <c r="CW38" s="45">
        <v>0</v>
      </c>
      <c r="CX38" s="45">
        <v>0</v>
      </c>
      <c r="CY38" s="45">
        <v>0</v>
      </c>
      <c r="CZ38" s="45">
        <v>0</v>
      </c>
      <c r="DA38" s="45">
        <v>0</v>
      </c>
      <c r="DB38" s="45">
        <v>0</v>
      </c>
      <c r="DC38" s="48">
        <v>0</v>
      </c>
      <c r="DD38" s="48">
        <v>0</v>
      </c>
      <c r="DE38" s="48">
        <v>0</v>
      </c>
      <c r="DF38" s="48">
        <v>0</v>
      </c>
      <c r="DG38" s="48">
        <v>0</v>
      </c>
      <c r="DH38" s="48">
        <v>0</v>
      </c>
      <c r="DI38" s="48">
        <v>0</v>
      </c>
      <c r="DJ38" s="48">
        <v>0</v>
      </c>
      <c r="DK38" s="48">
        <v>0</v>
      </c>
      <c r="DL38" s="48">
        <v>0</v>
      </c>
      <c r="DM38" s="48">
        <v>0</v>
      </c>
      <c r="DN38" s="48">
        <v>0</v>
      </c>
      <c r="DO38" s="48">
        <v>0</v>
      </c>
      <c r="DP38" s="48">
        <v>0</v>
      </c>
      <c r="DQ38" s="48">
        <v>0</v>
      </c>
      <c r="DR38" s="48">
        <v>0</v>
      </c>
      <c r="DS38" s="48">
        <v>0</v>
      </c>
      <c r="DT38" s="48">
        <v>0</v>
      </c>
      <c r="DU38" s="48">
        <v>0</v>
      </c>
      <c r="DV38" s="48">
        <v>0</v>
      </c>
      <c r="DW38" s="48">
        <v>0</v>
      </c>
      <c r="DX38" s="48">
        <v>0</v>
      </c>
      <c r="DY38" s="48">
        <v>0</v>
      </c>
      <c r="DZ38" s="48">
        <v>0</v>
      </c>
      <c r="EA38" s="48">
        <v>0</v>
      </c>
    </row>
    <row r="39" spans="1:131" ht="17.25" customHeight="1">
      <c r="A39" s="39" t="s">
        <v>37</v>
      </c>
      <c r="B39" s="40" t="s">
        <v>38</v>
      </c>
      <c r="C39" s="45">
        <v>1056.237871</v>
      </c>
      <c r="D39" s="45">
        <v>1045.2836600000001</v>
      </c>
      <c r="E39" s="45">
        <v>1037.5757599999999</v>
      </c>
      <c r="F39" s="46">
        <v>1046.279935</v>
      </c>
      <c r="G39" s="45">
        <v>1066.9397759999999</v>
      </c>
      <c r="H39" s="47">
        <v>1067.2254459999999</v>
      </c>
      <c r="I39" s="45">
        <v>1077.0044459999999</v>
      </c>
      <c r="J39" s="45">
        <v>1080.5659430000001</v>
      </c>
      <c r="K39" s="45">
        <v>1086.0685539999999</v>
      </c>
      <c r="L39" s="45">
        <v>1051.344378</v>
      </c>
      <c r="M39" s="46">
        <v>1096.0337440000001</v>
      </c>
      <c r="N39" s="45">
        <v>1099.370502</v>
      </c>
      <c r="O39" s="45">
        <v>1108.70407</v>
      </c>
      <c r="P39" s="45">
        <v>1118.4946110000001</v>
      </c>
      <c r="Q39" s="45">
        <v>1106.0855670000001</v>
      </c>
      <c r="R39" s="45">
        <v>1101.062396</v>
      </c>
      <c r="S39" s="45">
        <v>1106.408987</v>
      </c>
      <c r="T39" s="45">
        <v>1124.7896040000001</v>
      </c>
      <c r="U39" s="45">
        <v>1129.6805569999999</v>
      </c>
      <c r="V39" s="45">
        <v>1161.2475649999999</v>
      </c>
      <c r="W39" s="45">
        <v>1155.363417</v>
      </c>
      <c r="X39" s="45">
        <v>1120.5326399999999</v>
      </c>
      <c r="Y39" s="45">
        <v>1112.9681869999999</v>
      </c>
      <c r="Z39" s="45">
        <v>1132.677878</v>
      </c>
      <c r="AA39" s="45">
        <v>1119.8491120000001</v>
      </c>
      <c r="AB39" s="45">
        <v>1128.4988470000001</v>
      </c>
      <c r="AC39" s="45">
        <v>1148.39096</v>
      </c>
      <c r="AD39" s="47">
        <v>1151.0812470000001</v>
      </c>
      <c r="AE39" s="45">
        <v>718.87731099999996</v>
      </c>
      <c r="AF39" s="45">
        <v>719.50127199999997</v>
      </c>
      <c r="AG39" s="45">
        <v>731.07004600000005</v>
      </c>
      <c r="AH39" s="45">
        <v>743.04621399999996</v>
      </c>
      <c r="AI39" s="45">
        <v>734.68812500000001</v>
      </c>
      <c r="AJ39" s="45">
        <v>743.68994399999997</v>
      </c>
      <c r="AK39" s="45">
        <v>730.23049600000002</v>
      </c>
      <c r="AL39" s="45">
        <v>744.61600199999998</v>
      </c>
      <c r="AM39" s="45">
        <v>761.51917400000002</v>
      </c>
      <c r="AN39" s="45">
        <v>767.09057600000006</v>
      </c>
      <c r="AO39" s="47">
        <v>766.42712400000005</v>
      </c>
      <c r="AP39" s="45">
        <v>1239.94310767</v>
      </c>
      <c r="AQ39" s="45">
        <v>1264.7914020000001</v>
      </c>
      <c r="AR39" s="45">
        <v>1274.3618821799998</v>
      </c>
      <c r="AS39" s="45">
        <v>1280.3042612500001</v>
      </c>
      <c r="AT39" s="45">
        <v>1306.7337675699998</v>
      </c>
      <c r="AU39" s="45">
        <v>1315.4817282500001</v>
      </c>
      <c r="AV39" s="45">
        <v>1319.3545815999998</v>
      </c>
      <c r="AW39" s="45">
        <v>1343.6667809600001</v>
      </c>
      <c r="AX39" s="45">
        <v>1342.82876171</v>
      </c>
      <c r="AY39" s="45">
        <v>1333.55312157</v>
      </c>
      <c r="AZ39" s="45">
        <v>1321.98492667</v>
      </c>
      <c r="BA39" s="45">
        <v>1319.2038304699997</v>
      </c>
      <c r="BB39" s="45">
        <v>1316.27753026</v>
      </c>
      <c r="BC39" s="45">
        <v>1336.1415414000001</v>
      </c>
      <c r="BD39" s="45">
        <v>1326.1321629700001</v>
      </c>
      <c r="BE39" s="45">
        <v>1325.2187798299999</v>
      </c>
      <c r="BF39" s="45">
        <v>1348.37139327</v>
      </c>
      <c r="BG39" s="45">
        <v>1358.8976903400001</v>
      </c>
      <c r="BH39" s="45">
        <v>1361.9308844500001</v>
      </c>
      <c r="BI39" s="45">
        <v>1361.8634456999998</v>
      </c>
      <c r="BJ39" s="45">
        <v>1370.59309803</v>
      </c>
      <c r="BK39" s="45">
        <v>1368.9030226</v>
      </c>
      <c r="BL39" s="45">
        <v>1377.67640314</v>
      </c>
      <c r="BM39" s="45">
        <v>1375.0246028900001</v>
      </c>
      <c r="BN39" s="45">
        <v>1392.0549100999999</v>
      </c>
      <c r="BO39" s="45">
        <v>1390.05763207</v>
      </c>
      <c r="BP39" s="45">
        <v>1393.6426739799999</v>
      </c>
      <c r="BQ39" s="45">
        <v>1390.7978904500001</v>
      </c>
      <c r="BR39" s="45">
        <v>1420.1508568899999</v>
      </c>
      <c r="BS39" s="45">
        <v>1406.46209548</v>
      </c>
      <c r="BT39" s="45">
        <v>1411.92561019</v>
      </c>
      <c r="BU39" s="45">
        <v>1441.8969315300001</v>
      </c>
      <c r="BV39" s="45">
        <v>1445.21796255</v>
      </c>
      <c r="BW39" s="45">
        <v>1438.9158322999999</v>
      </c>
      <c r="BX39" s="45">
        <v>1443.3061501599998</v>
      </c>
      <c r="BY39" s="45">
        <v>1450.0951263499999</v>
      </c>
      <c r="BZ39" s="45">
        <v>1417.7307113899999</v>
      </c>
      <c r="CA39" s="45">
        <v>1423.0068311500002</v>
      </c>
      <c r="CB39" s="45">
        <v>1420.0494755900002</v>
      </c>
      <c r="CC39" s="45">
        <v>1406.58910814</v>
      </c>
      <c r="CD39" s="45">
        <v>1433.9771584299999</v>
      </c>
      <c r="CE39" s="45">
        <v>1433.53684172</v>
      </c>
      <c r="CF39" s="45">
        <v>1425.6899541300002</v>
      </c>
      <c r="CG39" s="45">
        <v>1444.9201396299998</v>
      </c>
      <c r="CH39" s="45">
        <v>1445.02268033</v>
      </c>
      <c r="CI39" s="45">
        <v>1433.827867</v>
      </c>
      <c r="CJ39" s="45">
        <v>1444.8126629999999</v>
      </c>
      <c r="CK39" s="45">
        <v>1447.9274459999999</v>
      </c>
      <c r="CL39" s="45">
        <v>1423.7086429999999</v>
      </c>
      <c r="CM39" s="45">
        <v>1441.364472</v>
      </c>
      <c r="CN39" s="45">
        <v>1445.6515450899999</v>
      </c>
      <c r="CO39" s="45">
        <v>1432.0482320000001</v>
      </c>
      <c r="CP39" s="45">
        <v>1441.5702060000001</v>
      </c>
      <c r="CQ39" s="45">
        <v>1462.131445</v>
      </c>
      <c r="CR39" s="45">
        <v>1456.2139990000001</v>
      </c>
      <c r="CS39" s="45">
        <v>1466.2230400000001</v>
      </c>
      <c r="CT39" s="45">
        <v>1468.834036</v>
      </c>
      <c r="CU39" s="45">
        <v>1469.54766</v>
      </c>
      <c r="CV39" s="45">
        <v>1464.757014</v>
      </c>
      <c r="CW39" s="45">
        <v>1453.2769040000001</v>
      </c>
      <c r="CX39" s="45">
        <v>1433.9829420000001</v>
      </c>
      <c r="CY39" s="45">
        <v>1446.461695</v>
      </c>
      <c r="CZ39" s="45">
        <v>1431.3545360000001</v>
      </c>
      <c r="DA39" s="45">
        <v>1434.973129</v>
      </c>
      <c r="DB39" s="45">
        <v>1448.14832</v>
      </c>
      <c r="DC39" s="48">
        <v>1463.003573</v>
      </c>
      <c r="DD39" s="48">
        <v>1463.571326</v>
      </c>
      <c r="DE39" s="48">
        <v>1466.816681</v>
      </c>
      <c r="DF39" s="48">
        <v>1468.5239730000001</v>
      </c>
      <c r="DG39" s="48">
        <v>1481.9985790000001</v>
      </c>
      <c r="DH39" s="48">
        <v>1541.733348</v>
      </c>
      <c r="DI39" s="48">
        <v>1475.2976410000001</v>
      </c>
      <c r="DJ39" s="48">
        <v>1495.9835149999999</v>
      </c>
      <c r="DK39" s="48">
        <v>1500.517362</v>
      </c>
      <c r="DL39" s="48">
        <v>1499.1223319999999</v>
      </c>
      <c r="DM39" s="48">
        <v>1510.591831</v>
      </c>
      <c r="DN39" s="48">
        <v>1527.4086910000001</v>
      </c>
      <c r="DO39" s="48">
        <v>1535.026116</v>
      </c>
      <c r="DP39" s="48">
        <v>1565.9326490000001</v>
      </c>
      <c r="DQ39" s="48">
        <v>1578.5310703600001</v>
      </c>
      <c r="DR39" s="48">
        <v>1579.9144289999999</v>
      </c>
      <c r="DS39" s="48">
        <v>1592.7158926300001</v>
      </c>
      <c r="DT39" s="48">
        <v>1589.40410606</v>
      </c>
      <c r="DU39" s="48">
        <v>1594.9539873200001</v>
      </c>
      <c r="DV39" s="48">
        <v>1616.6837869999999</v>
      </c>
      <c r="DW39" s="48">
        <v>1622.2747836000001</v>
      </c>
      <c r="DX39" s="48">
        <v>1621.05042426</v>
      </c>
      <c r="DY39" s="48">
        <v>1651.3341506400002</v>
      </c>
      <c r="DZ39" s="48">
        <v>1658.377072</v>
      </c>
      <c r="EA39" s="48">
        <v>1654.530051</v>
      </c>
    </row>
    <row r="40" spans="1:131" ht="17.25" customHeight="1">
      <c r="A40" s="39" t="s">
        <v>39</v>
      </c>
      <c r="B40" s="40" t="s">
        <v>40</v>
      </c>
      <c r="C40" s="45">
        <v>14742.911323481234</v>
      </c>
      <c r="D40" s="45">
        <v>15123.896190439998</v>
      </c>
      <c r="E40" s="45">
        <v>15433.4043117808</v>
      </c>
      <c r="F40" s="46">
        <v>15589.94476909</v>
      </c>
      <c r="G40" s="45">
        <v>16269.971549442425</v>
      </c>
      <c r="H40" s="47">
        <v>16553.85773119779</v>
      </c>
      <c r="I40" s="45">
        <v>16899.718291839999</v>
      </c>
      <c r="J40" s="45">
        <v>17077.224390569998</v>
      </c>
      <c r="K40" s="45">
        <v>17249.916636060003</v>
      </c>
      <c r="L40" s="45">
        <v>17498.296594419997</v>
      </c>
      <c r="M40" s="46">
        <v>17784.5328137</v>
      </c>
      <c r="N40" s="45">
        <v>17971.949327940001</v>
      </c>
      <c r="O40" s="45">
        <v>18188.571791840004</v>
      </c>
      <c r="P40" s="45">
        <v>18017.636745659998</v>
      </c>
      <c r="Q40" s="45">
        <v>17977.628965799999</v>
      </c>
      <c r="R40" s="45">
        <v>17911.014596410001</v>
      </c>
      <c r="S40" s="45">
        <v>17963.850890590002</v>
      </c>
      <c r="T40" s="45">
        <v>17595.702825410001</v>
      </c>
      <c r="U40" s="45">
        <v>17768.091877309998</v>
      </c>
      <c r="V40" s="45">
        <v>17813.441719549999</v>
      </c>
      <c r="W40" s="45">
        <v>17719.934724160004</v>
      </c>
      <c r="X40" s="45">
        <v>17989.227521150002</v>
      </c>
      <c r="Y40" s="45">
        <v>18284.570268869997</v>
      </c>
      <c r="Z40" s="45">
        <v>18489.788411479996</v>
      </c>
      <c r="AA40" s="45">
        <v>18485.572172829998</v>
      </c>
      <c r="AB40" s="45">
        <v>18821.072586349997</v>
      </c>
      <c r="AC40" s="45">
        <v>19490.498911189999</v>
      </c>
      <c r="AD40" s="47">
        <v>19949.906067209999</v>
      </c>
      <c r="AE40" s="45">
        <v>20460.449108770001</v>
      </c>
      <c r="AF40" s="45">
        <v>20927.319464129996</v>
      </c>
      <c r="AG40" s="45">
        <v>21266.014402519995</v>
      </c>
      <c r="AH40" s="45">
        <v>21945.602922959999</v>
      </c>
      <c r="AI40" s="45">
        <v>22409.39166836</v>
      </c>
      <c r="AJ40" s="45">
        <v>23101.067259949999</v>
      </c>
      <c r="AK40" s="45">
        <v>23404.31700404</v>
      </c>
      <c r="AL40" s="45">
        <v>23349.56569699628</v>
      </c>
      <c r="AM40" s="45">
        <v>23439.535486370005</v>
      </c>
      <c r="AN40" s="45">
        <v>23598.019496246987</v>
      </c>
      <c r="AO40" s="47">
        <v>23867.80302965</v>
      </c>
      <c r="AP40" s="45">
        <v>24048.045119753424</v>
      </c>
      <c r="AQ40" s="45">
        <v>24186.875462573564</v>
      </c>
      <c r="AR40" s="45">
        <v>24271.963531366437</v>
      </c>
      <c r="AS40" s="45">
        <v>24283.42813997644</v>
      </c>
      <c r="AT40" s="45">
        <v>24839.06594693644</v>
      </c>
      <c r="AU40" s="45">
        <v>25029.502035417358</v>
      </c>
      <c r="AV40" s="45">
        <v>25353.170512412802</v>
      </c>
      <c r="AW40" s="45">
        <v>25633.689963439996</v>
      </c>
      <c r="AX40" s="45">
        <v>25631.53616345696</v>
      </c>
      <c r="AY40" s="45">
        <v>25490.960592804113</v>
      </c>
      <c r="AZ40" s="45">
        <v>26076.29392366972</v>
      </c>
      <c r="BA40" s="45">
        <v>26810.161721645341</v>
      </c>
      <c r="BB40" s="45">
        <v>27036.118205930277</v>
      </c>
      <c r="BC40" s="45">
        <v>27196.527018112603</v>
      </c>
      <c r="BD40" s="45">
        <v>27144.082983928362</v>
      </c>
      <c r="BE40" s="45">
        <v>26304.308848996301</v>
      </c>
      <c r="BF40" s="45">
        <v>26675.121885730277</v>
      </c>
      <c r="BG40" s="45">
        <v>26836.36675449066</v>
      </c>
      <c r="BH40" s="45">
        <v>26769.114161322057</v>
      </c>
      <c r="BI40" s="45">
        <v>27268.502371731098</v>
      </c>
      <c r="BJ40" s="45">
        <v>27653.024629015261</v>
      </c>
      <c r="BK40" s="45">
        <v>25750.492028339999</v>
      </c>
      <c r="BL40" s="45">
        <v>25875.80105728325</v>
      </c>
      <c r="BM40" s="45">
        <v>25943.403622435686</v>
      </c>
      <c r="BN40" s="45">
        <v>26263.294789976469</v>
      </c>
      <c r="BO40" s="45">
        <v>26408.224957440547</v>
      </c>
      <c r="BP40" s="45">
        <v>26619.869193825623</v>
      </c>
      <c r="BQ40" s="45">
        <v>26343.36610055597</v>
      </c>
      <c r="BR40" s="45">
        <v>26697.917539514383</v>
      </c>
      <c r="BS40" s="45">
        <v>27086.995768615478</v>
      </c>
      <c r="BT40" s="45">
        <v>27257.539404329033</v>
      </c>
      <c r="BU40" s="45">
        <v>27762.989583857008</v>
      </c>
      <c r="BV40" s="45">
        <v>28291.197037141919</v>
      </c>
      <c r="BW40" s="45">
        <v>28484.538186862999</v>
      </c>
      <c r="BX40" s="45">
        <v>28834.97957955371</v>
      </c>
      <c r="BY40" s="45">
        <v>29116.746657613865</v>
      </c>
      <c r="BZ40" s="45">
        <v>29277.76599928649</v>
      </c>
      <c r="CA40" s="45">
        <v>29828.36228235596</v>
      </c>
      <c r="CB40" s="45">
        <v>30127.497347025455</v>
      </c>
      <c r="CC40" s="45">
        <v>29937.324196870537</v>
      </c>
      <c r="CD40" s="45">
        <v>30270.482135080416</v>
      </c>
      <c r="CE40" s="45">
        <v>30658.529082796569</v>
      </c>
      <c r="CF40" s="45">
        <v>31439.44843978214</v>
      </c>
      <c r="CG40" s="45">
        <v>31666.176538967102</v>
      </c>
      <c r="CH40" s="45">
        <v>29220.499079482568</v>
      </c>
      <c r="CI40" s="45">
        <v>28871.575451194985</v>
      </c>
      <c r="CJ40" s="45">
        <v>29722.155228049753</v>
      </c>
      <c r="CK40" s="45">
        <v>30251.212696656494</v>
      </c>
      <c r="CL40" s="45">
        <v>30665.211660265595</v>
      </c>
      <c r="CM40" s="45">
        <v>31004.141133816629</v>
      </c>
      <c r="CN40" s="45">
        <v>30930.293075350226</v>
      </c>
      <c r="CO40" s="45">
        <v>31402.117803920803</v>
      </c>
      <c r="CP40" s="45">
        <v>32234.008806320646</v>
      </c>
      <c r="CQ40" s="45">
        <v>32635.373170011779</v>
      </c>
      <c r="CR40" s="45">
        <v>33300.219184906055</v>
      </c>
      <c r="CS40" s="45">
        <v>32977.41320285965</v>
      </c>
      <c r="CT40" s="45">
        <v>33290.58580795156</v>
      </c>
      <c r="CU40" s="45">
        <v>33866.339150203217</v>
      </c>
      <c r="CV40" s="45">
        <v>33786.820292225726</v>
      </c>
      <c r="CW40" s="45">
        <v>34222.070552142548</v>
      </c>
      <c r="CX40" s="45">
        <v>34718.200406764263</v>
      </c>
      <c r="CY40" s="45">
        <v>35024.011580948216</v>
      </c>
      <c r="CZ40" s="45">
        <v>35159.778461355279</v>
      </c>
      <c r="DA40" s="45">
        <v>35243.662481563668</v>
      </c>
      <c r="DB40" s="45">
        <v>35100.867335932468</v>
      </c>
      <c r="DC40" s="48">
        <v>35082.17475584249</v>
      </c>
      <c r="DD40" s="48">
        <v>35589.191965480779</v>
      </c>
      <c r="DE40" s="48">
        <v>36013.333850716626</v>
      </c>
      <c r="DF40" s="48">
        <v>36090.097577654487</v>
      </c>
      <c r="DG40" s="48">
        <v>36570.055171429245</v>
      </c>
      <c r="DH40" s="48">
        <v>36711.873078841236</v>
      </c>
      <c r="DI40" s="48">
        <v>36825.094038726558</v>
      </c>
      <c r="DJ40" s="48">
        <v>37453.913753580426</v>
      </c>
      <c r="DK40" s="48">
        <v>37868.310354009634</v>
      </c>
      <c r="DL40" s="48">
        <v>38105.877604164016</v>
      </c>
      <c r="DM40" s="48">
        <v>38570.398409553614</v>
      </c>
      <c r="DN40" s="48">
        <v>38428.356567568451</v>
      </c>
      <c r="DO40" s="48">
        <v>38429.134693286964</v>
      </c>
      <c r="DP40" s="48">
        <v>38743.185974245571</v>
      </c>
      <c r="DQ40" s="48">
        <v>39325.535278544354</v>
      </c>
      <c r="DR40" s="48">
        <v>39194.274213519166</v>
      </c>
      <c r="DS40" s="48">
        <v>39397.175714599798</v>
      </c>
      <c r="DT40" s="48">
        <v>39637.807455583534</v>
      </c>
      <c r="DU40" s="48">
        <v>40042.398634608078</v>
      </c>
      <c r="DV40" s="48">
        <v>40488.690407637238</v>
      </c>
      <c r="DW40" s="48">
        <v>40945.244957416966</v>
      </c>
      <c r="DX40" s="48">
        <v>41111.983821081449</v>
      </c>
      <c r="DY40" s="48">
        <v>40641.338064745149</v>
      </c>
      <c r="DZ40" s="48">
        <v>40555.048763607439</v>
      </c>
      <c r="EA40" s="48">
        <v>40552.009536091049</v>
      </c>
    </row>
    <row r="41" spans="1:131" ht="17.25" customHeight="1">
      <c r="A41" s="39"/>
      <c r="B41" s="40"/>
      <c r="C41" s="68"/>
      <c r="D41" s="68"/>
      <c r="E41" s="68"/>
      <c r="F41" s="69"/>
      <c r="G41" s="68"/>
      <c r="H41" s="70"/>
      <c r="I41" s="68"/>
      <c r="J41" s="68"/>
      <c r="K41" s="68"/>
      <c r="L41" s="68"/>
      <c r="M41" s="69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70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70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68"/>
      <c r="BX41" s="68"/>
      <c r="BY41" s="68"/>
      <c r="BZ41" s="68"/>
      <c r="CA41" s="68"/>
      <c r="CB41" s="68"/>
      <c r="CC41" s="68"/>
      <c r="CD41" s="68"/>
      <c r="CE41" s="68"/>
      <c r="CF41" s="68"/>
      <c r="CG41" s="68"/>
      <c r="CH41" s="68"/>
      <c r="CI41" s="68"/>
      <c r="CJ41" s="68"/>
      <c r="CK41" s="68"/>
      <c r="CL41" s="68"/>
      <c r="CM41" s="68"/>
      <c r="CN41" s="68"/>
      <c r="CO41" s="68"/>
      <c r="CP41" s="68"/>
      <c r="CQ41" s="68"/>
      <c r="CR41" s="68"/>
      <c r="CS41" s="68"/>
      <c r="CT41" s="68"/>
      <c r="CU41" s="68"/>
      <c r="CV41" s="68"/>
      <c r="CW41" s="68"/>
      <c r="CX41" s="68"/>
      <c r="CY41" s="68"/>
      <c r="CZ41" s="68"/>
      <c r="DA41" s="68"/>
      <c r="DB41" s="68"/>
      <c r="DC41" s="71"/>
      <c r="DD41" s="71"/>
      <c r="DE41" s="71"/>
      <c r="DF41" s="71"/>
      <c r="DG41" s="71"/>
      <c r="DH41" s="71"/>
      <c r="DI41" s="71"/>
      <c r="DJ41" s="71"/>
      <c r="DK41" s="71"/>
      <c r="DL41" s="71"/>
      <c r="DM41" s="71"/>
      <c r="DN41" s="71"/>
      <c r="DO41" s="71"/>
      <c r="DP41" s="71"/>
      <c r="DQ41" s="71"/>
      <c r="DR41" s="71"/>
      <c r="DS41" s="71"/>
      <c r="DT41" s="71"/>
      <c r="DU41" s="71"/>
      <c r="DV41" s="71"/>
      <c r="DW41" s="71"/>
      <c r="DX41" s="71"/>
      <c r="DY41" s="71"/>
      <c r="DZ41" s="71"/>
      <c r="EA41" s="71"/>
    </row>
    <row r="42" spans="1:131" ht="17.25" customHeight="1">
      <c r="A42" s="33" t="s">
        <v>41</v>
      </c>
      <c r="B42" s="34" t="s">
        <v>42</v>
      </c>
      <c r="C42" s="35">
        <v>726.30212647999997</v>
      </c>
      <c r="D42" s="35">
        <v>730.39840418000006</v>
      </c>
      <c r="E42" s="35">
        <v>618.43484755920008</v>
      </c>
      <c r="F42" s="36">
        <v>740.38654256999996</v>
      </c>
      <c r="G42" s="35">
        <v>646.78364239999996</v>
      </c>
      <c r="H42" s="37">
        <v>572.08562338000002</v>
      </c>
      <c r="I42" s="35">
        <v>550.23047771000006</v>
      </c>
      <c r="J42" s="35">
        <v>558.05042742000001</v>
      </c>
      <c r="K42" s="35">
        <v>552.97945962000006</v>
      </c>
      <c r="L42" s="35">
        <v>559.17220728999996</v>
      </c>
      <c r="M42" s="36">
        <v>562.7922152000001</v>
      </c>
      <c r="N42" s="35">
        <v>565.61743013</v>
      </c>
      <c r="O42" s="35">
        <v>563.79909946999999</v>
      </c>
      <c r="P42" s="35">
        <v>567.45060109999997</v>
      </c>
      <c r="Q42" s="35">
        <v>621.18159661000004</v>
      </c>
      <c r="R42" s="35">
        <v>623.94371149000006</v>
      </c>
      <c r="S42" s="35">
        <v>664.89246536999997</v>
      </c>
      <c r="T42" s="35">
        <v>675.52734220000002</v>
      </c>
      <c r="U42" s="35">
        <v>741.88147501000003</v>
      </c>
      <c r="V42" s="35">
        <v>735.36646825999992</v>
      </c>
      <c r="W42" s="35">
        <v>865.76031336000005</v>
      </c>
      <c r="X42" s="35">
        <v>805.0815020199999</v>
      </c>
      <c r="Y42" s="35">
        <v>810.36657187000003</v>
      </c>
      <c r="Z42" s="35">
        <v>816.01652031999993</v>
      </c>
      <c r="AA42" s="35">
        <v>818.70660423999993</v>
      </c>
      <c r="AB42" s="35">
        <v>854.49913663000007</v>
      </c>
      <c r="AC42" s="35">
        <v>887.07480782000016</v>
      </c>
      <c r="AD42" s="37">
        <v>861.51725778999992</v>
      </c>
      <c r="AE42" s="35">
        <v>640.37404246999995</v>
      </c>
      <c r="AF42" s="35">
        <v>658.00162995000005</v>
      </c>
      <c r="AG42" s="35">
        <v>762.05223934000003</v>
      </c>
      <c r="AH42" s="35">
        <v>763.29237933000002</v>
      </c>
      <c r="AI42" s="35">
        <v>600.11227621</v>
      </c>
      <c r="AJ42" s="35">
        <v>516.71647100999996</v>
      </c>
      <c r="AK42" s="35">
        <v>549.01104077999992</v>
      </c>
      <c r="AL42" s="35">
        <v>596.4233511138641</v>
      </c>
      <c r="AM42" s="35">
        <v>597.49639311999999</v>
      </c>
      <c r="AN42" s="35">
        <v>650.72847651301367</v>
      </c>
      <c r="AO42" s="37">
        <v>682.70512811999993</v>
      </c>
      <c r="AP42" s="35">
        <v>702.43963852657532</v>
      </c>
      <c r="AQ42" s="35">
        <v>705.04451739643832</v>
      </c>
      <c r="AR42" s="35">
        <v>748.63081716356169</v>
      </c>
      <c r="AS42" s="35">
        <v>850.48227772356165</v>
      </c>
      <c r="AT42" s="35">
        <v>768.55162236356159</v>
      </c>
      <c r="AU42" s="35">
        <v>770.49015616356155</v>
      </c>
      <c r="AV42" s="35">
        <v>783.15680260356169</v>
      </c>
      <c r="AW42" s="35">
        <v>1068.16589727</v>
      </c>
      <c r="AX42" s="35">
        <v>1149.4411638230399</v>
      </c>
      <c r="AY42" s="35">
        <v>1253.6824820458903</v>
      </c>
      <c r="AZ42" s="35">
        <v>1439.0540885602738</v>
      </c>
      <c r="BA42" s="35">
        <v>1474.4996932746578</v>
      </c>
      <c r="BB42" s="35">
        <v>1483.081225139726</v>
      </c>
      <c r="BC42" s="35">
        <v>1652.7592729373973</v>
      </c>
      <c r="BD42" s="35">
        <v>1671.2450031816438</v>
      </c>
      <c r="BE42" s="35">
        <v>1687.9613241436987</v>
      </c>
      <c r="BF42" s="35">
        <v>1369.9318237097261</v>
      </c>
      <c r="BG42" s="35">
        <v>1465.100625689337</v>
      </c>
      <c r="BH42" s="35">
        <v>1567.3237158879451</v>
      </c>
      <c r="BI42" s="35">
        <v>1570.457439008904</v>
      </c>
      <c r="BJ42" s="35">
        <v>1406.0268968034973</v>
      </c>
      <c r="BK42" s="35">
        <v>1405.76249001</v>
      </c>
      <c r="BL42" s="35">
        <v>1311.9401975067515</v>
      </c>
      <c r="BM42" s="35">
        <v>1290.9991546943181</v>
      </c>
      <c r="BN42" s="35">
        <v>1407.1600321024355</v>
      </c>
      <c r="BO42" s="35">
        <v>1422.0426776094539</v>
      </c>
      <c r="BP42" s="35">
        <v>1439.8729521815442</v>
      </c>
      <c r="BQ42" s="35">
        <v>1445.9378724651376</v>
      </c>
      <c r="BR42" s="35">
        <v>1379.3190071556162</v>
      </c>
      <c r="BS42" s="35">
        <v>1386.5160951345206</v>
      </c>
      <c r="BT42" s="35">
        <v>1403.7218646380384</v>
      </c>
      <c r="BU42" s="35">
        <v>1393.7948318676224</v>
      </c>
      <c r="BV42" s="35">
        <v>1521.7152890270499</v>
      </c>
      <c r="BW42" s="35">
        <v>1933.11199854705</v>
      </c>
      <c r="BX42" s="35">
        <v>1912.0727801009612</v>
      </c>
      <c r="BY42" s="35">
        <v>1921.6358240507996</v>
      </c>
      <c r="BZ42" s="35">
        <v>1990.6143178181733</v>
      </c>
      <c r="CA42" s="35">
        <v>1975.146650228706</v>
      </c>
      <c r="CB42" s="35">
        <v>1976.1102385692122</v>
      </c>
      <c r="CC42" s="35">
        <v>1549.53095162095</v>
      </c>
      <c r="CD42" s="35">
        <v>1451.2084267842474</v>
      </c>
      <c r="CE42" s="35">
        <v>1462.7293710680965</v>
      </c>
      <c r="CF42" s="35">
        <v>1468.7169780747017</v>
      </c>
      <c r="CG42" s="35">
        <v>1371.7919477338276</v>
      </c>
      <c r="CH42" s="35">
        <v>1301.3431934843293</v>
      </c>
      <c r="CI42" s="35">
        <v>1435.6952422045135</v>
      </c>
      <c r="CJ42" s="35">
        <v>1423.1869166581421</v>
      </c>
      <c r="CK42" s="35">
        <v>1431.8376136449285</v>
      </c>
      <c r="CL42" s="35">
        <v>1432.2704903741173</v>
      </c>
      <c r="CM42" s="35">
        <v>1524.088442361897</v>
      </c>
      <c r="CN42" s="35">
        <v>1532.8938521289851</v>
      </c>
      <c r="CO42" s="35">
        <v>1532.9577735925491</v>
      </c>
      <c r="CP42" s="35">
        <v>1715.827919374251</v>
      </c>
      <c r="CQ42" s="35">
        <v>1649.1695327521491</v>
      </c>
      <c r="CR42" s="35">
        <v>1460.7716587237439</v>
      </c>
      <c r="CS42" s="35">
        <v>1438.3533015501523</v>
      </c>
      <c r="CT42" s="35">
        <v>1386.4952811582689</v>
      </c>
      <c r="CU42" s="35">
        <v>1332.9707305499999</v>
      </c>
      <c r="CV42" s="35">
        <v>1308.9182295701269</v>
      </c>
      <c r="CW42" s="35">
        <v>1316.1312103094506</v>
      </c>
      <c r="CX42" s="35">
        <v>1318.5360748386327</v>
      </c>
      <c r="CY42" s="35">
        <v>1323.9944375765087</v>
      </c>
      <c r="CZ42" s="35">
        <v>1328.110314419614</v>
      </c>
      <c r="DA42" s="35">
        <v>1202.7802076645592</v>
      </c>
      <c r="DB42" s="35">
        <v>1221.9853446457637</v>
      </c>
      <c r="DC42" s="38">
        <v>1398.6084791614201</v>
      </c>
      <c r="DD42" s="38">
        <v>1388.9988532843061</v>
      </c>
      <c r="DE42" s="38">
        <v>1404.8856212686744</v>
      </c>
      <c r="DF42" s="38">
        <v>1503.8777184331655</v>
      </c>
      <c r="DG42" s="38">
        <v>1503.1837323446</v>
      </c>
      <c r="DH42" s="38">
        <v>1509.9911426466865</v>
      </c>
      <c r="DI42" s="38">
        <v>1464.9309500705567</v>
      </c>
      <c r="DJ42" s="38">
        <v>1465.407940740374</v>
      </c>
      <c r="DK42" s="38">
        <v>1442.8233164702444</v>
      </c>
      <c r="DL42" s="38">
        <v>1422.9910695259798</v>
      </c>
      <c r="DM42" s="38">
        <v>1428.990375419387</v>
      </c>
      <c r="DN42" s="38">
        <v>1355.0615200502557</v>
      </c>
      <c r="DO42" s="38">
        <v>1274.5697103494476</v>
      </c>
      <c r="DP42" s="38">
        <v>1319.0182214076901</v>
      </c>
      <c r="DQ42" s="38">
        <v>1342.1797533522811</v>
      </c>
      <c r="DR42" s="38">
        <v>1048.6164130681868</v>
      </c>
      <c r="DS42" s="38">
        <v>1196.5194532038622</v>
      </c>
      <c r="DT42" s="38">
        <v>1241.1077906216856</v>
      </c>
      <c r="DU42" s="38">
        <v>1162.9393743835617</v>
      </c>
      <c r="DV42" s="38">
        <v>1097.3668552984718</v>
      </c>
      <c r="DW42" s="38">
        <v>1109.4956524012271</v>
      </c>
      <c r="DX42" s="38">
        <v>1123.647927098546</v>
      </c>
      <c r="DY42" s="38">
        <v>1865.5682461191093</v>
      </c>
      <c r="DZ42" s="38">
        <v>1862.7755356088505</v>
      </c>
      <c r="EA42" s="38">
        <v>1868.9659905137478</v>
      </c>
    </row>
    <row r="43" spans="1:131" ht="17.25" customHeight="1">
      <c r="A43" s="39" t="s">
        <v>43</v>
      </c>
      <c r="B43" s="40" t="s">
        <v>36</v>
      </c>
      <c r="C43" s="45">
        <v>0</v>
      </c>
      <c r="D43" s="45">
        <v>0</v>
      </c>
      <c r="E43" s="45">
        <v>0</v>
      </c>
      <c r="F43" s="46">
        <v>0</v>
      </c>
      <c r="G43" s="45">
        <v>0</v>
      </c>
      <c r="H43" s="47">
        <v>0</v>
      </c>
      <c r="I43" s="45">
        <v>0</v>
      </c>
      <c r="J43" s="45">
        <v>0</v>
      </c>
      <c r="K43" s="45">
        <v>0</v>
      </c>
      <c r="L43" s="45">
        <v>0</v>
      </c>
      <c r="M43" s="46">
        <v>0</v>
      </c>
      <c r="N43" s="45">
        <v>0</v>
      </c>
      <c r="O43" s="45">
        <v>0</v>
      </c>
      <c r="P43" s="45">
        <v>0</v>
      </c>
      <c r="Q43" s="45">
        <v>0</v>
      </c>
      <c r="R43" s="45">
        <v>50.744235000000003</v>
      </c>
      <c r="S43" s="45">
        <v>50.042693999999997</v>
      </c>
      <c r="T43" s="45">
        <v>50.392009000000002</v>
      </c>
      <c r="U43" s="45">
        <v>474.76731388000002</v>
      </c>
      <c r="V43" s="45">
        <v>470.10381735999999</v>
      </c>
      <c r="W43" s="45">
        <v>472.09503471000005</v>
      </c>
      <c r="X43" s="45">
        <v>526.16627173999996</v>
      </c>
      <c r="Y43" s="45">
        <v>528.76367500000003</v>
      </c>
      <c r="Z43" s="45">
        <v>532.00065072999996</v>
      </c>
      <c r="AA43" s="45">
        <v>533.52308487999994</v>
      </c>
      <c r="AB43" s="45">
        <v>566.93726500000002</v>
      </c>
      <c r="AC43" s="45">
        <v>569.51741500000003</v>
      </c>
      <c r="AD43" s="47">
        <v>572.79224699999997</v>
      </c>
      <c r="AE43" s="45">
        <v>318.27837499999998</v>
      </c>
      <c r="AF43" s="45">
        <v>318.83748400000002</v>
      </c>
      <c r="AG43" s="45">
        <v>320.07963599999999</v>
      </c>
      <c r="AH43" s="45">
        <v>320.17100299999998</v>
      </c>
      <c r="AI43" s="45">
        <v>158.364294</v>
      </c>
      <c r="AJ43" s="45">
        <v>79.922224</v>
      </c>
      <c r="AK43" s="45">
        <v>0</v>
      </c>
      <c r="AL43" s="45">
        <v>0</v>
      </c>
      <c r="AM43" s="45">
        <v>0</v>
      </c>
      <c r="AN43" s="45">
        <v>0</v>
      </c>
      <c r="AO43" s="47">
        <v>0</v>
      </c>
      <c r="AP43" s="45">
        <v>0</v>
      </c>
      <c r="AQ43" s="45">
        <v>0</v>
      </c>
      <c r="AR43" s="45">
        <v>0</v>
      </c>
      <c r="AS43" s="45">
        <v>0</v>
      </c>
      <c r="AT43" s="45">
        <v>0</v>
      </c>
      <c r="AU43" s="45">
        <v>0</v>
      </c>
      <c r="AV43" s="45">
        <v>0</v>
      </c>
      <c r="AW43" s="45">
        <v>0</v>
      </c>
      <c r="AX43" s="45">
        <v>0</v>
      </c>
      <c r="AY43" s="45">
        <v>0</v>
      </c>
      <c r="AZ43" s="45">
        <v>0</v>
      </c>
      <c r="BA43" s="45">
        <v>0</v>
      </c>
      <c r="BB43" s="45">
        <v>0</v>
      </c>
      <c r="BC43" s="45">
        <v>0</v>
      </c>
      <c r="BD43" s="45">
        <v>0</v>
      </c>
      <c r="BE43" s="45">
        <v>0</v>
      </c>
      <c r="BF43" s="45">
        <v>0</v>
      </c>
      <c r="BG43" s="45">
        <v>0</v>
      </c>
      <c r="BH43" s="45">
        <v>0</v>
      </c>
      <c r="BI43" s="45">
        <v>0</v>
      </c>
      <c r="BJ43" s="45">
        <v>0</v>
      </c>
      <c r="BK43" s="45">
        <v>0</v>
      </c>
      <c r="BL43" s="45">
        <v>0</v>
      </c>
      <c r="BM43" s="45">
        <v>0</v>
      </c>
      <c r="BN43" s="45">
        <v>0</v>
      </c>
      <c r="BO43" s="45">
        <v>0</v>
      </c>
      <c r="BP43" s="45">
        <v>0</v>
      </c>
      <c r="BQ43" s="45">
        <v>0</v>
      </c>
      <c r="BR43" s="45">
        <v>0</v>
      </c>
      <c r="BS43" s="45">
        <v>0</v>
      </c>
      <c r="BT43" s="45">
        <v>0</v>
      </c>
      <c r="BU43" s="45">
        <v>0</v>
      </c>
      <c r="BV43" s="45">
        <v>0</v>
      </c>
      <c r="BW43" s="45">
        <v>0</v>
      </c>
      <c r="BX43" s="45">
        <v>0</v>
      </c>
      <c r="BY43" s="45">
        <v>0</v>
      </c>
      <c r="BZ43" s="45">
        <v>0</v>
      </c>
      <c r="CA43" s="45">
        <v>0</v>
      </c>
      <c r="CB43" s="45">
        <v>0</v>
      </c>
      <c r="CC43" s="45">
        <v>0</v>
      </c>
      <c r="CD43" s="45">
        <v>0</v>
      </c>
      <c r="CE43" s="45">
        <v>0</v>
      </c>
      <c r="CF43" s="45">
        <v>0</v>
      </c>
      <c r="CG43" s="45">
        <v>0</v>
      </c>
      <c r="CH43" s="45">
        <v>0</v>
      </c>
      <c r="CI43" s="45">
        <v>0</v>
      </c>
      <c r="CJ43" s="45">
        <v>0</v>
      </c>
      <c r="CK43" s="45">
        <v>0</v>
      </c>
      <c r="CL43" s="45">
        <v>0</v>
      </c>
      <c r="CM43" s="45">
        <v>0</v>
      </c>
      <c r="CN43" s="45">
        <v>0</v>
      </c>
      <c r="CO43" s="45">
        <v>0</v>
      </c>
      <c r="CP43" s="45">
        <v>0</v>
      </c>
      <c r="CQ43" s="45">
        <v>0</v>
      </c>
      <c r="CR43" s="45">
        <v>0</v>
      </c>
      <c r="CS43" s="45">
        <v>0</v>
      </c>
      <c r="CT43" s="45">
        <v>0</v>
      </c>
      <c r="CU43" s="45">
        <v>0</v>
      </c>
      <c r="CV43" s="45">
        <v>0</v>
      </c>
      <c r="CW43" s="45">
        <v>0</v>
      </c>
      <c r="CX43" s="45">
        <v>0</v>
      </c>
      <c r="CY43" s="45">
        <v>0</v>
      </c>
      <c r="CZ43" s="45">
        <v>0</v>
      </c>
      <c r="DA43" s="45">
        <v>0</v>
      </c>
      <c r="DB43" s="45">
        <v>0</v>
      </c>
      <c r="DC43" s="48">
        <v>0</v>
      </c>
      <c r="DD43" s="48">
        <v>0</v>
      </c>
      <c r="DE43" s="48">
        <v>0</v>
      </c>
      <c r="DF43" s="48">
        <v>0</v>
      </c>
      <c r="DG43" s="48">
        <v>0</v>
      </c>
      <c r="DH43" s="48">
        <v>0</v>
      </c>
      <c r="DI43" s="48">
        <v>0</v>
      </c>
      <c r="DJ43" s="48">
        <v>0</v>
      </c>
      <c r="DK43" s="48">
        <v>0</v>
      </c>
      <c r="DL43" s="48">
        <v>0</v>
      </c>
      <c r="DM43" s="48">
        <v>0</v>
      </c>
      <c r="DN43" s="48">
        <v>0</v>
      </c>
      <c r="DO43" s="48">
        <v>0</v>
      </c>
      <c r="DP43" s="48">
        <v>0</v>
      </c>
      <c r="DQ43" s="48">
        <v>0</v>
      </c>
      <c r="DR43" s="48">
        <v>0</v>
      </c>
      <c r="DS43" s="48">
        <v>0</v>
      </c>
      <c r="DT43" s="48">
        <v>0</v>
      </c>
      <c r="DU43" s="48">
        <v>0</v>
      </c>
      <c r="DV43" s="48">
        <v>0</v>
      </c>
      <c r="DW43" s="48">
        <v>0</v>
      </c>
      <c r="DX43" s="48">
        <v>0</v>
      </c>
      <c r="DY43" s="48">
        <v>0</v>
      </c>
      <c r="DZ43" s="48">
        <v>0</v>
      </c>
      <c r="EA43" s="48">
        <v>0</v>
      </c>
    </row>
    <row r="44" spans="1:131" ht="17.25" customHeight="1">
      <c r="A44" s="39" t="s">
        <v>44</v>
      </c>
      <c r="B44" s="40" t="s">
        <v>38</v>
      </c>
      <c r="C44" s="45">
        <v>0</v>
      </c>
      <c r="D44" s="45">
        <v>0</v>
      </c>
      <c r="E44" s="45">
        <v>0</v>
      </c>
      <c r="F44" s="46">
        <v>0</v>
      </c>
      <c r="G44" s="45">
        <v>0</v>
      </c>
      <c r="H44" s="47">
        <v>0</v>
      </c>
      <c r="I44" s="45">
        <v>0.33796700000000002</v>
      </c>
      <c r="J44" s="45">
        <v>0</v>
      </c>
      <c r="K44" s="45">
        <v>0</v>
      </c>
      <c r="L44" s="45">
        <v>0</v>
      </c>
      <c r="M44" s="46">
        <v>0</v>
      </c>
      <c r="N44" s="45">
        <v>0</v>
      </c>
      <c r="O44" s="45">
        <v>0</v>
      </c>
      <c r="P44" s="45">
        <v>0</v>
      </c>
      <c r="Q44" s="45">
        <v>0</v>
      </c>
      <c r="R44" s="45">
        <v>0</v>
      </c>
      <c r="S44" s="45">
        <v>0</v>
      </c>
      <c r="T44" s="45">
        <v>0</v>
      </c>
      <c r="U44" s="45">
        <v>0</v>
      </c>
      <c r="V44" s="45">
        <v>0</v>
      </c>
      <c r="W44" s="45">
        <v>0</v>
      </c>
      <c r="X44" s="45">
        <v>0</v>
      </c>
      <c r="Y44" s="45">
        <v>0</v>
      </c>
      <c r="Z44" s="45">
        <v>0</v>
      </c>
      <c r="AA44" s="45">
        <v>0</v>
      </c>
      <c r="AB44" s="45">
        <v>0</v>
      </c>
      <c r="AC44" s="45">
        <v>0</v>
      </c>
      <c r="AD44" s="47">
        <v>0</v>
      </c>
      <c r="AE44" s="45">
        <v>18.91917617</v>
      </c>
      <c r="AF44" s="45">
        <v>0</v>
      </c>
      <c r="AG44" s="45">
        <v>0</v>
      </c>
      <c r="AH44" s="45">
        <v>0</v>
      </c>
      <c r="AI44" s="45">
        <v>0</v>
      </c>
      <c r="AJ44" s="45">
        <v>0</v>
      </c>
      <c r="AK44" s="45">
        <v>0</v>
      </c>
      <c r="AL44" s="45">
        <v>0</v>
      </c>
      <c r="AM44" s="45">
        <v>0</v>
      </c>
      <c r="AN44" s="45">
        <v>0</v>
      </c>
      <c r="AO44" s="47">
        <v>0</v>
      </c>
      <c r="AP44" s="45">
        <v>0</v>
      </c>
      <c r="AQ44" s="45">
        <v>0</v>
      </c>
      <c r="AR44" s="45">
        <v>0</v>
      </c>
      <c r="AS44" s="45">
        <v>0</v>
      </c>
      <c r="AT44" s="45">
        <v>0</v>
      </c>
      <c r="AU44" s="45">
        <v>0</v>
      </c>
      <c r="AV44" s="45">
        <v>0</v>
      </c>
      <c r="AW44" s="45">
        <v>0</v>
      </c>
      <c r="AX44" s="45">
        <v>0</v>
      </c>
      <c r="AY44" s="45">
        <v>0</v>
      </c>
      <c r="AZ44" s="45">
        <v>0</v>
      </c>
      <c r="BA44" s="45">
        <v>0</v>
      </c>
      <c r="BB44" s="45">
        <v>1.321191</v>
      </c>
      <c r="BC44" s="45">
        <v>0</v>
      </c>
      <c r="BD44" s="45">
        <v>0</v>
      </c>
      <c r="BE44" s="45">
        <v>0</v>
      </c>
      <c r="BF44" s="45">
        <v>0</v>
      </c>
      <c r="BG44" s="45">
        <v>0</v>
      </c>
      <c r="BH44" s="45">
        <v>0</v>
      </c>
      <c r="BI44" s="45">
        <v>0</v>
      </c>
      <c r="BJ44" s="45">
        <v>0</v>
      </c>
      <c r="BK44" s="45">
        <v>0</v>
      </c>
      <c r="BL44" s="45">
        <v>0</v>
      </c>
      <c r="BM44" s="45">
        <v>0</v>
      </c>
      <c r="BN44" s="45">
        <v>0</v>
      </c>
      <c r="BO44" s="45">
        <v>0</v>
      </c>
      <c r="BP44" s="45">
        <v>0</v>
      </c>
      <c r="BQ44" s="45">
        <v>0</v>
      </c>
      <c r="BR44" s="45">
        <v>0</v>
      </c>
      <c r="BS44" s="45">
        <v>0</v>
      </c>
      <c r="BT44" s="45">
        <v>0</v>
      </c>
      <c r="BU44" s="45">
        <v>0</v>
      </c>
      <c r="BV44" s="45">
        <v>0</v>
      </c>
      <c r="BW44" s="45">
        <v>0</v>
      </c>
      <c r="BX44" s="45">
        <v>0</v>
      </c>
      <c r="BY44" s="45">
        <v>0</v>
      </c>
      <c r="BZ44" s="45">
        <v>0</v>
      </c>
      <c r="CA44" s="45">
        <v>0</v>
      </c>
      <c r="CB44" s="45">
        <v>0</v>
      </c>
      <c r="CC44" s="45">
        <v>0</v>
      </c>
      <c r="CD44" s="45">
        <v>0</v>
      </c>
      <c r="CE44" s="45">
        <v>0</v>
      </c>
      <c r="CF44" s="45">
        <v>0</v>
      </c>
      <c r="CG44" s="45">
        <v>0</v>
      </c>
      <c r="CH44" s="45">
        <v>0</v>
      </c>
      <c r="CI44" s="45">
        <v>0</v>
      </c>
      <c r="CJ44" s="45">
        <v>0</v>
      </c>
      <c r="CK44" s="45">
        <v>0</v>
      </c>
      <c r="CL44" s="45">
        <v>0</v>
      </c>
      <c r="CM44" s="45">
        <v>0</v>
      </c>
      <c r="CN44" s="45">
        <v>0</v>
      </c>
      <c r="CO44" s="45">
        <v>0</v>
      </c>
      <c r="CP44" s="45">
        <v>0</v>
      </c>
      <c r="CQ44" s="45">
        <v>0</v>
      </c>
      <c r="CR44" s="45">
        <v>0</v>
      </c>
      <c r="CS44" s="45">
        <v>0</v>
      </c>
      <c r="CT44" s="45">
        <v>0</v>
      </c>
      <c r="CU44" s="45">
        <v>0</v>
      </c>
      <c r="CV44" s="45">
        <v>0</v>
      </c>
      <c r="CW44" s="45">
        <v>0</v>
      </c>
      <c r="CX44" s="45">
        <v>0</v>
      </c>
      <c r="CY44" s="45">
        <v>0</v>
      </c>
      <c r="CZ44" s="45">
        <v>0</v>
      </c>
      <c r="DA44" s="45">
        <v>0</v>
      </c>
      <c r="DB44" s="45">
        <v>0</v>
      </c>
      <c r="DC44" s="48">
        <v>24.383328767123288</v>
      </c>
      <c r="DD44" s="48">
        <v>0</v>
      </c>
      <c r="DE44" s="48">
        <v>0</v>
      </c>
      <c r="DF44" s="48">
        <v>0</v>
      </c>
      <c r="DG44" s="48">
        <v>0</v>
      </c>
      <c r="DH44" s="48">
        <v>0</v>
      </c>
      <c r="DI44" s="48">
        <v>0</v>
      </c>
      <c r="DJ44" s="48">
        <v>0</v>
      </c>
      <c r="DK44" s="48">
        <v>0</v>
      </c>
      <c r="DL44" s="48">
        <v>0</v>
      </c>
      <c r="DM44" s="48">
        <v>0</v>
      </c>
      <c r="DN44" s="48">
        <v>0</v>
      </c>
      <c r="DO44" s="48">
        <v>0</v>
      </c>
      <c r="DP44" s="48">
        <v>0</v>
      </c>
      <c r="DQ44" s="48">
        <v>0</v>
      </c>
      <c r="DR44" s="48">
        <v>0</v>
      </c>
      <c r="DS44" s="48">
        <v>0</v>
      </c>
      <c r="DT44" s="48">
        <v>0</v>
      </c>
      <c r="DU44" s="48">
        <v>0</v>
      </c>
      <c r="DV44" s="48">
        <v>0</v>
      </c>
      <c r="DW44" s="48">
        <v>0</v>
      </c>
      <c r="DX44" s="48">
        <v>0</v>
      </c>
      <c r="DY44" s="48">
        <v>0</v>
      </c>
      <c r="DZ44" s="48">
        <v>0</v>
      </c>
      <c r="EA44" s="48">
        <v>0</v>
      </c>
    </row>
    <row r="45" spans="1:131" ht="17.25" customHeight="1">
      <c r="A45" s="39" t="s">
        <v>45</v>
      </c>
      <c r="B45" s="40" t="s">
        <v>40</v>
      </c>
      <c r="C45" s="45">
        <v>726.30212647999997</v>
      </c>
      <c r="D45" s="45">
        <v>730.39840418000006</v>
      </c>
      <c r="E45" s="45">
        <v>618.43484755920008</v>
      </c>
      <c r="F45" s="46">
        <v>740.38654256999996</v>
      </c>
      <c r="G45" s="45">
        <v>646.78364239999996</v>
      </c>
      <c r="H45" s="47">
        <v>572.08562338000002</v>
      </c>
      <c r="I45" s="45">
        <v>549.89251071000001</v>
      </c>
      <c r="J45" s="45">
        <v>558.05042742000001</v>
      </c>
      <c r="K45" s="45">
        <v>552.97945962000006</v>
      </c>
      <c r="L45" s="45">
        <v>559.17220728999996</v>
      </c>
      <c r="M45" s="46">
        <v>562.7922152000001</v>
      </c>
      <c r="N45" s="45">
        <v>565.61743013</v>
      </c>
      <c r="O45" s="45">
        <v>563.79909946999999</v>
      </c>
      <c r="P45" s="45">
        <v>567.45060109999997</v>
      </c>
      <c r="Q45" s="45">
        <v>621.18159661000004</v>
      </c>
      <c r="R45" s="45">
        <v>573.19947649000005</v>
      </c>
      <c r="S45" s="45">
        <v>614.84977136999998</v>
      </c>
      <c r="T45" s="45">
        <v>625.13533319999999</v>
      </c>
      <c r="U45" s="45">
        <v>267.11416113000001</v>
      </c>
      <c r="V45" s="45">
        <v>265.26265089999998</v>
      </c>
      <c r="W45" s="45">
        <v>393.66527865000006</v>
      </c>
      <c r="X45" s="45">
        <v>278.91523027999995</v>
      </c>
      <c r="Y45" s="45">
        <v>281.60289687</v>
      </c>
      <c r="Z45" s="45">
        <v>284.01586959000002</v>
      </c>
      <c r="AA45" s="45">
        <v>285.18351935999999</v>
      </c>
      <c r="AB45" s="45">
        <v>287.56187162999998</v>
      </c>
      <c r="AC45" s="45">
        <v>317.55739282000008</v>
      </c>
      <c r="AD45" s="47">
        <v>288.72501078999994</v>
      </c>
      <c r="AE45" s="45">
        <v>303.17649130000001</v>
      </c>
      <c r="AF45" s="45">
        <v>339.16414594999998</v>
      </c>
      <c r="AG45" s="45">
        <v>441.97260334000003</v>
      </c>
      <c r="AH45" s="45">
        <v>443.12137633000003</v>
      </c>
      <c r="AI45" s="45">
        <v>441.74798221000003</v>
      </c>
      <c r="AJ45" s="45">
        <v>436.79424700999999</v>
      </c>
      <c r="AK45" s="45">
        <v>549.01104077999992</v>
      </c>
      <c r="AL45" s="45">
        <v>596.4233511138641</v>
      </c>
      <c r="AM45" s="45">
        <v>597.49639311999999</v>
      </c>
      <c r="AN45" s="45">
        <v>650.72847651301367</v>
      </c>
      <c r="AO45" s="47">
        <v>682.70512811999993</v>
      </c>
      <c r="AP45" s="45">
        <v>702.43963852657532</v>
      </c>
      <c r="AQ45" s="45">
        <v>705.04451739643832</v>
      </c>
      <c r="AR45" s="45">
        <v>748.63081716356169</v>
      </c>
      <c r="AS45" s="45">
        <v>850.48227772356165</v>
      </c>
      <c r="AT45" s="45">
        <v>768.55162236356159</v>
      </c>
      <c r="AU45" s="45">
        <v>770.49015616356155</v>
      </c>
      <c r="AV45" s="45">
        <v>783.15680260356169</v>
      </c>
      <c r="AW45" s="45">
        <v>1068.16589727</v>
      </c>
      <c r="AX45" s="45">
        <v>1149.4411638230399</v>
      </c>
      <c r="AY45" s="45">
        <v>1253.6824820458903</v>
      </c>
      <c r="AZ45" s="45">
        <v>1439.0540885602738</v>
      </c>
      <c r="BA45" s="45">
        <v>1474.4996932746578</v>
      </c>
      <c r="BB45" s="45">
        <v>1481.760034139726</v>
      </c>
      <c r="BC45" s="45">
        <v>1652.7592729373973</v>
      </c>
      <c r="BD45" s="45">
        <v>1671.2450031816438</v>
      </c>
      <c r="BE45" s="45">
        <v>1687.9613241436987</v>
      </c>
      <c r="BF45" s="45">
        <v>1369.9318237097261</v>
      </c>
      <c r="BG45" s="45">
        <v>1465.100625689337</v>
      </c>
      <c r="BH45" s="45">
        <v>1567.3237158879451</v>
      </c>
      <c r="BI45" s="45">
        <v>1570.457439008904</v>
      </c>
      <c r="BJ45" s="45">
        <v>1406.0268968034973</v>
      </c>
      <c r="BK45" s="45">
        <v>1405.76249001</v>
      </c>
      <c r="BL45" s="45">
        <v>1311.9401975067515</v>
      </c>
      <c r="BM45" s="45">
        <v>1290.9991546943181</v>
      </c>
      <c r="BN45" s="45">
        <v>1407.1600321024355</v>
      </c>
      <c r="BO45" s="45">
        <v>1422.0426776094539</v>
      </c>
      <c r="BP45" s="45">
        <v>1439.8729521815442</v>
      </c>
      <c r="BQ45" s="45">
        <v>1445.9378724651376</v>
      </c>
      <c r="BR45" s="45">
        <v>1379.3190071556162</v>
      </c>
      <c r="BS45" s="45">
        <v>1386.5160951345206</v>
      </c>
      <c r="BT45" s="45">
        <v>1403.7218646380384</v>
      </c>
      <c r="BU45" s="45">
        <v>1393.7948318676224</v>
      </c>
      <c r="BV45" s="45">
        <v>1521.7152890270499</v>
      </c>
      <c r="BW45" s="45">
        <v>1933.11199854705</v>
      </c>
      <c r="BX45" s="45">
        <v>1912.0727801009612</v>
      </c>
      <c r="BY45" s="45">
        <v>1921.6358240507996</v>
      </c>
      <c r="BZ45" s="45">
        <v>1990.6143178181733</v>
      </c>
      <c r="CA45" s="45">
        <v>1975.146650228706</v>
      </c>
      <c r="CB45" s="45">
        <v>1976.1102385692122</v>
      </c>
      <c r="CC45" s="45">
        <v>1549.53095162095</v>
      </c>
      <c r="CD45" s="45">
        <v>1451.2084267842474</v>
      </c>
      <c r="CE45" s="45">
        <v>1462.7293710680965</v>
      </c>
      <c r="CF45" s="45">
        <v>1468.7169780747017</v>
      </c>
      <c r="CG45" s="45">
        <v>1371.7919477338276</v>
      </c>
      <c r="CH45" s="45">
        <v>1301.3431934843293</v>
      </c>
      <c r="CI45" s="45">
        <v>1435.6952422045135</v>
      </c>
      <c r="CJ45" s="45">
        <v>1423.1869166581421</v>
      </c>
      <c r="CK45" s="45">
        <v>1431.8376136449285</v>
      </c>
      <c r="CL45" s="45">
        <v>1432.2704903741173</v>
      </c>
      <c r="CM45" s="45">
        <v>1524.088442361897</v>
      </c>
      <c r="CN45" s="45">
        <v>1532.8938521289851</v>
      </c>
      <c r="CO45" s="45">
        <v>1532.9577735925491</v>
      </c>
      <c r="CP45" s="45">
        <v>1715.827919374251</v>
      </c>
      <c r="CQ45" s="45">
        <v>1649.1695327521491</v>
      </c>
      <c r="CR45" s="45">
        <v>1460.7716587237439</v>
      </c>
      <c r="CS45" s="45">
        <v>1438.3533015501523</v>
      </c>
      <c r="CT45" s="45">
        <v>1386.4952811582689</v>
      </c>
      <c r="CU45" s="45">
        <v>1332.9707305499999</v>
      </c>
      <c r="CV45" s="45">
        <v>1308.9182295701269</v>
      </c>
      <c r="CW45" s="45">
        <v>1316.1312103094506</v>
      </c>
      <c r="CX45" s="45">
        <v>1318.5360748386327</v>
      </c>
      <c r="CY45" s="45">
        <v>1323.9944375765087</v>
      </c>
      <c r="CZ45" s="45">
        <v>1328.110314419614</v>
      </c>
      <c r="DA45" s="45">
        <v>1202.7802076645592</v>
      </c>
      <c r="DB45" s="45">
        <v>1221.9853446457637</v>
      </c>
      <c r="DC45" s="48">
        <v>1374.2251503942969</v>
      </c>
      <c r="DD45" s="48">
        <v>1388.9988532843061</v>
      </c>
      <c r="DE45" s="48">
        <v>1404.8856212686744</v>
      </c>
      <c r="DF45" s="48">
        <v>1503.8777184331655</v>
      </c>
      <c r="DG45" s="48">
        <v>1503.1837323446</v>
      </c>
      <c r="DH45" s="48">
        <v>1509.9911426466865</v>
      </c>
      <c r="DI45" s="48">
        <v>1464.9309500705567</v>
      </c>
      <c r="DJ45" s="48">
        <v>1465.407940740374</v>
      </c>
      <c r="DK45" s="48">
        <v>1442.8233164702444</v>
      </c>
      <c r="DL45" s="48">
        <v>1422.9910695259798</v>
      </c>
      <c r="DM45" s="48">
        <v>1428.990375419387</v>
      </c>
      <c r="DN45" s="48">
        <v>1355.0615200502557</v>
      </c>
      <c r="DO45" s="48">
        <v>1274.5697103494476</v>
      </c>
      <c r="DP45" s="48">
        <v>1319.0182214076901</v>
      </c>
      <c r="DQ45" s="48">
        <v>1342.1797533522811</v>
      </c>
      <c r="DR45" s="48">
        <v>1048.6164130681868</v>
      </c>
      <c r="DS45" s="48">
        <v>1196.5194532038622</v>
      </c>
      <c r="DT45" s="48">
        <v>1241.1077906216856</v>
      </c>
      <c r="DU45" s="48">
        <v>1162.9393743835617</v>
      </c>
      <c r="DV45" s="48">
        <v>1097.3668552984718</v>
      </c>
      <c r="DW45" s="48">
        <v>1109.4956524012271</v>
      </c>
      <c r="DX45" s="48">
        <v>1123.647927098546</v>
      </c>
      <c r="DY45" s="48">
        <v>1865.5682461191093</v>
      </c>
      <c r="DZ45" s="48">
        <v>1862.7755356088505</v>
      </c>
      <c r="EA45" s="48">
        <v>1868.9659905137478</v>
      </c>
    </row>
    <row r="46" spans="1:131" ht="17.25" customHeight="1">
      <c r="A46" s="39"/>
      <c r="B46" s="40"/>
      <c r="C46" s="68"/>
      <c r="D46" s="68"/>
      <c r="E46" s="68"/>
      <c r="F46" s="69"/>
      <c r="G46" s="68"/>
      <c r="H46" s="70"/>
      <c r="I46" s="68"/>
      <c r="J46" s="68"/>
      <c r="K46" s="68"/>
      <c r="L46" s="68"/>
      <c r="M46" s="69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70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70"/>
      <c r="AP46" s="68"/>
      <c r="AQ46" s="68"/>
      <c r="AR46" s="68"/>
      <c r="AS46" s="68"/>
      <c r="AT46" s="68"/>
      <c r="AU46" s="68"/>
      <c r="AV46" s="68"/>
      <c r="AW46" s="68"/>
      <c r="AX46" s="68"/>
      <c r="AY46" s="68"/>
      <c r="AZ46" s="68"/>
      <c r="BA46" s="68"/>
      <c r="BB46" s="68"/>
      <c r="BC46" s="68"/>
      <c r="BD46" s="68"/>
      <c r="BE46" s="68"/>
      <c r="BF46" s="68"/>
      <c r="BG46" s="68"/>
      <c r="BH46" s="68"/>
      <c r="BI46" s="68"/>
      <c r="BJ46" s="68"/>
      <c r="BK46" s="68"/>
      <c r="BL46" s="68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8"/>
      <c r="BX46" s="68"/>
      <c r="BY46" s="68"/>
      <c r="BZ46" s="68"/>
      <c r="CA46" s="68"/>
      <c r="CB46" s="68"/>
      <c r="CC46" s="68"/>
      <c r="CD46" s="68"/>
      <c r="CE46" s="68"/>
      <c r="CF46" s="68"/>
      <c r="CG46" s="68"/>
      <c r="CH46" s="68"/>
      <c r="CI46" s="68"/>
      <c r="CJ46" s="68"/>
      <c r="CK46" s="68"/>
      <c r="CL46" s="68"/>
      <c r="CM46" s="68"/>
      <c r="CN46" s="68"/>
      <c r="CO46" s="68"/>
      <c r="CP46" s="68"/>
      <c r="CQ46" s="68"/>
      <c r="CR46" s="68"/>
      <c r="CS46" s="68"/>
      <c r="CT46" s="68"/>
      <c r="CU46" s="68"/>
      <c r="CV46" s="68"/>
      <c r="CW46" s="68"/>
      <c r="CX46" s="68"/>
      <c r="CY46" s="68"/>
      <c r="CZ46" s="68"/>
      <c r="DA46" s="68"/>
      <c r="DB46" s="68"/>
      <c r="DC46" s="71"/>
      <c r="DD46" s="71"/>
      <c r="DE46" s="71"/>
      <c r="DF46" s="71"/>
      <c r="DG46" s="71"/>
      <c r="DH46" s="71"/>
      <c r="DI46" s="71"/>
      <c r="DJ46" s="71"/>
      <c r="DK46" s="71"/>
      <c r="DL46" s="71"/>
      <c r="DM46" s="71"/>
      <c r="DN46" s="71"/>
      <c r="DO46" s="71"/>
      <c r="DP46" s="71"/>
      <c r="DQ46" s="71"/>
      <c r="DR46" s="71"/>
      <c r="DS46" s="71"/>
      <c r="DT46" s="71"/>
      <c r="DU46" s="71"/>
      <c r="DV46" s="71"/>
      <c r="DW46" s="71"/>
      <c r="DX46" s="71"/>
      <c r="DY46" s="71"/>
      <c r="DZ46" s="71"/>
      <c r="EA46" s="71"/>
    </row>
    <row r="47" spans="1:131" ht="17.25" customHeight="1">
      <c r="A47" s="33" t="s">
        <v>46</v>
      </c>
      <c r="B47" s="34" t="s">
        <v>47</v>
      </c>
      <c r="C47" s="35">
        <v>231.56321800000001</v>
      </c>
      <c r="D47" s="35">
        <v>244.56903</v>
      </c>
      <c r="E47" s="35">
        <v>243.88480200000001</v>
      </c>
      <c r="F47" s="36">
        <v>254.87686330000002</v>
      </c>
      <c r="G47" s="35">
        <v>261.02242823</v>
      </c>
      <c r="H47" s="37">
        <v>267.73320560000002</v>
      </c>
      <c r="I47" s="35">
        <v>275.04052743</v>
      </c>
      <c r="J47" s="35">
        <v>282.31181935000001</v>
      </c>
      <c r="K47" s="35">
        <v>289.80162895000007</v>
      </c>
      <c r="L47" s="35">
        <v>297.32200588000001</v>
      </c>
      <c r="M47" s="36">
        <v>304.61871102999999</v>
      </c>
      <c r="N47" s="35">
        <v>312.86439624000002</v>
      </c>
      <c r="O47" s="35">
        <v>355.71567060000001</v>
      </c>
      <c r="P47" s="35">
        <v>360.58522907999998</v>
      </c>
      <c r="Q47" s="35">
        <v>371.85660204000004</v>
      </c>
      <c r="R47" s="35">
        <v>377.38239969</v>
      </c>
      <c r="S47" s="35">
        <v>384.55283004</v>
      </c>
      <c r="T47" s="35">
        <v>392.83459299999998</v>
      </c>
      <c r="U47" s="35">
        <v>401.13427152999998</v>
      </c>
      <c r="V47" s="35">
        <v>409.26100296999999</v>
      </c>
      <c r="W47" s="35">
        <v>417.49837152999999</v>
      </c>
      <c r="X47" s="35">
        <v>428.14300871999995</v>
      </c>
      <c r="Y47" s="35">
        <v>440.10148677000001</v>
      </c>
      <c r="Z47" s="35">
        <v>451.12151657999993</v>
      </c>
      <c r="AA47" s="35">
        <v>464.7323165468012</v>
      </c>
      <c r="AB47" s="35">
        <v>472.71757152260756</v>
      </c>
      <c r="AC47" s="35">
        <v>483.25531720112178</v>
      </c>
      <c r="AD47" s="37">
        <v>490.05508636967824</v>
      </c>
      <c r="AE47" s="35">
        <v>490.05508636967824</v>
      </c>
      <c r="AF47" s="35">
        <v>510.40847064355597</v>
      </c>
      <c r="AG47" s="35">
        <v>522.70660879719185</v>
      </c>
      <c r="AH47" s="35">
        <v>531.99716621448056</v>
      </c>
      <c r="AI47" s="35">
        <v>542.1180730656896</v>
      </c>
      <c r="AJ47" s="35">
        <v>554.99149347934485</v>
      </c>
      <c r="AK47" s="35">
        <v>565.67439563025982</v>
      </c>
      <c r="AL47" s="35">
        <v>576.60892327325655</v>
      </c>
      <c r="AM47" s="35">
        <v>587.19330397957037</v>
      </c>
      <c r="AN47" s="35">
        <v>598.07582635165284</v>
      </c>
      <c r="AO47" s="37">
        <v>597.27096200000005</v>
      </c>
      <c r="AP47" s="35">
        <v>616.6490233267084</v>
      </c>
      <c r="AQ47" s="35">
        <v>623.19187332676222</v>
      </c>
      <c r="AR47" s="35">
        <v>634.66276787486925</v>
      </c>
      <c r="AS47" s="35">
        <v>647.0725286951448</v>
      </c>
      <c r="AT47" s="35">
        <v>659.28995629436088</v>
      </c>
      <c r="AU47" s="35">
        <v>672.32849999999996</v>
      </c>
      <c r="AV47" s="35">
        <v>682.70006847057846</v>
      </c>
      <c r="AW47" s="35">
        <v>676.41281135999998</v>
      </c>
      <c r="AX47" s="35">
        <v>687.06705868999995</v>
      </c>
      <c r="AY47" s="35">
        <v>704.40739228999996</v>
      </c>
      <c r="AZ47" s="35">
        <v>713.35561501999996</v>
      </c>
      <c r="BA47" s="35">
        <v>723.75272247999999</v>
      </c>
      <c r="BB47" s="35">
        <v>735.30842346999998</v>
      </c>
      <c r="BC47" s="35">
        <v>747.63109256000007</v>
      </c>
      <c r="BD47" s="35">
        <v>759.73270224999999</v>
      </c>
      <c r="BE47" s="35">
        <v>772.19647421000002</v>
      </c>
      <c r="BF47" s="35">
        <v>783.64372535000007</v>
      </c>
      <c r="BG47" s="35">
        <v>795.03426162999995</v>
      </c>
      <c r="BH47" s="35">
        <v>806.36142286999996</v>
      </c>
      <c r="BI47" s="35">
        <v>817.11920386999998</v>
      </c>
      <c r="BJ47" s="35">
        <v>829.69099343000005</v>
      </c>
      <c r="BK47" s="35">
        <v>841.75958768999999</v>
      </c>
      <c r="BL47" s="35">
        <v>841.34192214999996</v>
      </c>
      <c r="BM47" s="35">
        <v>850.71337003999997</v>
      </c>
      <c r="BN47" s="35">
        <v>860.90493549999997</v>
      </c>
      <c r="BO47" s="35">
        <v>871.46817457999987</v>
      </c>
      <c r="BP47" s="35">
        <v>882.04527719000009</v>
      </c>
      <c r="BQ47" s="35">
        <v>892.00809130000005</v>
      </c>
      <c r="BR47" s="35">
        <v>903.91998393000006</v>
      </c>
      <c r="BS47" s="35">
        <v>913.01940185000001</v>
      </c>
      <c r="BT47" s="35">
        <v>921.02394779999997</v>
      </c>
      <c r="BU47" s="35">
        <v>929.69761502000006</v>
      </c>
      <c r="BV47" s="35">
        <v>941.94318427000007</v>
      </c>
      <c r="BW47" s="35">
        <v>951.54407246999995</v>
      </c>
      <c r="BX47" s="35">
        <v>951.26087802999996</v>
      </c>
      <c r="BY47" s="35">
        <v>960.51654225000004</v>
      </c>
      <c r="BZ47" s="35">
        <v>959.27091482999992</v>
      </c>
      <c r="CA47" s="35">
        <v>968.69937096000001</v>
      </c>
      <c r="CB47" s="35">
        <v>976.84763184999997</v>
      </c>
      <c r="CC47" s="35">
        <v>987.94876218999991</v>
      </c>
      <c r="CD47" s="35">
        <v>997.67433128999994</v>
      </c>
      <c r="CE47" s="35">
        <v>1008.3339269400001</v>
      </c>
      <c r="CF47" s="35">
        <v>1018.04001825</v>
      </c>
      <c r="CG47" s="35">
        <v>1027.9046779100001</v>
      </c>
      <c r="CH47" s="35">
        <v>1034.54105153</v>
      </c>
      <c r="CI47" s="35">
        <v>1046.3292143400001</v>
      </c>
      <c r="CJ47" s="35">
        <v>1056.93696527</v>
      </c>
      <c r="CK47" s="35">
        <v>1068.1048831099999</v>
      </c>
      <c r="CL47" s="35">
        <v>1086.2447271100002</v>
      </c>
      <c r="CM47" s="35">
        <v>1094.89581032</v>
      </c>
      <c r="CN47" s="35">
        <v>1103.7077119</v>
      </c>
      <c r="CO47" s="35">
        <v>1114.0039380399999</v>
      </c>
      <c r="CP47" s="35">
        <v>1126.4172563299999</v>
      </c>
      <c r="CQ47" s="35">
        <v>1136.3494650599998</v>
      </c>
      <c r="CR47" s="35">
        <v>1148.6181616200001</v>
      </c>
      <c r="CS47" s="35">
        <v>1159.7702537600001</v>
      </c>
      <c r="CT47" s="35">
        <v>1170.5591787599999</v>
      </c>
      <c r="CU47" s="35">
        <v>1181.90419982</v>
      </c>
      <c r="CV47" s="35">
        <v>1190.8741275899999</v>
      </c>
      <c r="CW47" s="35">
        <v>1201.6446606699999</v>
      </c>
      <c r="CX47" s="35">
        <v>1213.0932805299999</v>
      </c>
      <c r="CY47" s="35">
        <v>1224.16639169</v>
      </c>
      <c r="CZ47" s="35">
        <v>1235.9602562800001</v>
      </c>
      <c r="DA47" s="35">
        <v>1250.3412743499998</v>
      </c>
      <c r="DB47" s="35">
        <v>1263.11193826</v>
      </c>
      <c r="DC47" s="38">
        <v>1275.6406891000001</v>
      </c>
      <c r="DD47" s="38">
        <v>1286.59783924</v>
      </c>
      <c r="DE47" s="38">
        <v>1297.00956477</v>
      </c>
      <c r="DF47" s="38">
        <v>1309.7397866099998</v>
      </c>
      <c r="DG47" s="38">
        <v>1321.1902400800002</v>
      </c>
      <c r="DH47" s="38">
        <v>1329.31778654</v>
      </c>
      <c r="DI47" s="38">
        <v>1337.5223003600001</v>
      </c>
      <c r="DJ47" s="38">
        <v>1348.4084109800001</v>
      </c>
      <c r="DK47" s="38">
        <v>1358.71483412</v>
      </c>
      <c r="DL47" s="38">
        <v>1367.46305525</v>
      </c>
      <c r="DM47" s="38">
        <v>1380.1434952499999</v>
      </c>
      <c r="DN47" s="38">
        <v>1392.2231166600002</v>
      </c>
      <c r="DO47" s="38">
        <v>1404.5468900500002</v>
      </c>
      <c r="DP47" s="38">
        <v>1413.72892305</v>
      </c>
      <c r="DQ47" s="38">
        <v>1419.5644658799999</v>
      </c>
      <c r="DR47" s="38">
        <v>1426.2431410899999</v>
      </c>
      <c r="DS47" s="38">
        <v>1439.1363995300001</v>
      </c>
      <c r="DT47" s="38">
        <v>1448.1125531499999</v>
      </c>
      <c r="DU47" s="38">
        <v>1459.4493050000001</v>
      </c>
      <c r="DV47" s="38">
        <v>1471.3457274500001</v>
      </c>
      <c r="DW47" s="38">
        <v>1481.4124169300001</v>
      </c>
      <c r="DX47" s="38">
        <v>1491.0998258900001</v>
      </c>
      <c r="DY47" s="38">
        <v>1504.0677675400002</v>
      </c>
      <c r="DZ47" s="38">
        <v>1517.5112380400003</v>
      </c>
      <c r="EA47" s="38">
        <v>1523.5827490800002</v>
      </c>
    </row>
    <row r="48" spans="1:131" ht="17.25" customHeight="1">
      <c r="A48" s="39"/>
      <c r="B48" s="40"/>
      <c r="C48" s="68"/>
      <c r="D48" s="68"/>
      <c r="E48" s="68"/>
      <c r="F48" s="69"/>
      <c r="G48" s="68"/>
      <c r="H48" s="70"/>
      <c r="I48" s="68"/>
      <c r="J48" s="68"/>
      <c r="K48" s="68"/>
      <c r="L48" s="68"/>
      <c r="M48" s="69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70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70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8"/>
      <c r="BI48" s="68"/>
      <c r="BJ48" s="68"/>
      <c r="BK48" s="68"/>
      <c r="BL48" s="68"/>
      <c r="BM48" s="68"/>
      <c r="BN48" s="68"/>
      <c r="BO48" s="68"/>
      <c r="BP48" s="68"/>
      <c r="BQ48" s="68"/>
      <c r="BR48" s="68"/>
      <c r="BS48" s="68"/>
      <c r="BT48" s="68"/>
      <c r="BU48" s="68"/>
      <c r="BV48" s="68"/>
      <c r="BW48" s="68"/>
      <c r="BX48" s="68"/>
      <c r="BY48" s="68"/>
      <c r="BZ48" s="68"/>
      <c r="CA48" s="68"/>
      <c r="CB48" s="68"/>
      <c r="CC48" s="68"/>
      <c r="CD48" s="68"/>
      <c r="CE48" s="68"/>
      <c r="CF48" s="68"/>
      <c r="CG48" s="68"/>
      <c r="CH48" s="68"/>
      <c r="CI48" s="68"/>
      <c r="CJ48" s="68"/>
      <c r="CK48" s="68"/>
      <c r="CL48" s="68"/>
      <c r="CM48" s="68"/>
      <c r="CN48" s="68"/>
      <c r="CO48" s="68"/>
      <c r="CP48" s="68"/>
      <c r="CQ48" s="68"/>
      <c r="CR48" s="68"/>
      <c r="CS48" s="68"/>
      <c r="CT48" s="68"/>
      <c r="CU48" s="68"/>
      <c r="CV48" s="68"/>
      <c r="CW48" s="68"/>
      <c r="CX48" s="68"/>
      <c r="CY48" s="68"/>
      <c r="CZ48" s="68"/>
      <c r="DA48" s="68"/>
      <c r="DB48" s="68"/>
      <c r="DC48" s="71"/>
      <c r="DD48" s="71"/>
      <c r="DE48" s="71"/>
      <c r="DF48" s="71"/>
      <c r="DG48" s="71"/>
      <c r="DH48" s="71"/>
      <c r="DI48" s="71"/>
      <c r="DJ48" s="71"/>
      <c r="DK48" s="71"/>
      <c r="DL48" s="71"/>
      <c r="DM48" s="71"/>
      <c r="DN48" s="71"/>
      <c r="DO48" s="71"/>
      <c r="DP48" s="71"/>
      <c r="DQ48" s="71"/>
      <c r="DR48" s="71"/>
      <c r="DS48" s="71"/>
      <c r="DT48" s="71"/>
      <c r="DU48" s="71"/>
      <c r="DV48" s="71"/>
      <c r="DW48" s="71"/>
      <c r="DX48" s="71"/>
      <c r="DY48" s="71"/>
      <c r="DZ48" s="71"/>
      <c r="EA48" s="71"/>
    </row>
    <row r="49" spans="1:131" ht="17.25" customHeight="1">
      <c r="A49" s="33" t="s">
        <v>48</v>
      </c>
      <c r="B49" s="34" t="s">
        <v>49</v>
      </c>
      <c r="C49" s="35">
        <v>600.40865150000002</v>
      </c>
      <c r="D49" s="35">
        <v>631.80492100000004</v>
      </c>
      <c r="E49" s="35">
        <v>442.22716700000001</v>
      </c>
      <c r="F49" s="36">
        <v>426.5625</v>
      </c>
      <c r="G49" s="35">
        <v>401.52750700000001</v>
      </c>
      <c r="H49" s="37">
        <v>394.97407600000003</v>
      </c>
      <c r="I49" s="35">
        <v>385.5</v>
      </c>
      <c r="J49" s="35">
        <v>405.88484299931508</v>
      </c>
      <c r="K49" s="35">
        <v>409.48247814999996</v>
      </c>
      <c r="L49" s="35">
        <v>427.01206814999995</v>
      </c>
      <c r="M49" s="36">
        <v>394.37107414999997</v>
      </c>
      <c r="N49" s="35">
        <v>409.44987114999998</v>
      </c>
      <c r="O49" s="35">
        <v>344.957334</v>
      </c>
      <c r="P49" s="35">
        <v>352.348794</v>
      </c>
      <c r="Q49" s="35">
        <v>355.197587</v>
      </c>
      <c r="R49" s="35">
        <v>348.09178100000003</v>
      </c>
      <c r="S49" s="35">
        <v>312.91891399999997</v>
      </c>
      <c r="T49" s="35">
        <v>332.280823</v>
      </c>
      <c r="U49" s="35">
        <v>307</v>
      </c>
      <c r="V49" s="35">
        <v>309.41836999999998</v>
      </c>
      <c r="W49" s="35">
        <v>311.67551500000002</v>
      </c>
      <c r="X49" s="35">
        <v>310.55273999999997</v>
      </c>
      <c r="Y49" s="35">
        <v>290.30972700000001</v>
      </c>
      <c r="Z49" s="35">
        <v>287.501938</v>
      </c>
      <c r="AA49" s="35">
        <v>271</v>
      </c>
      <c r="AB49" s="35">
        <v>273.26852000000002</v>
      </c>
      <c r="AC49" s="35">
        <v>275.53704199999999</v>
      </c>
      <c r="AD49" s="37">
        <v>269.59178100000003</v>
      </c>
      <c r="AE49" s="35">
        <v>233.88992500000001</v>
      </c>
      <c r="AF49" s="35">
        <v>235.720541</v>
      </c>
      <c r="AG49" s="35">
        <v>228.5</v>
      </c>
      <c r="AH49" s="35">
        <v>230.391638</v>
      </c>
      <c r="AI49" s="35">
        <v>232.16123400000001</v>
      </c>
      <c r="AJ49" s="35">
        <v>228.66123400000001</v>
      </c>
      <c r="AK49" s="35">
        <v>233.814549</v>
      </c>
      <c r="AL49" s="35">
        <v>229.394836</v>
      </c>
      <c r="AM49" s="35">
        <v>192.57786899999999</v>
      </c>
      <c r="AN49" s="35">
        <v>194.14480900000001</v>
      </c>
      <c r="AO49" s="37">
        <v>195.711748</v>
      </c>
      <c r="AP49" s="35">
        <v>153.65983600000001</v>
      </c>
      <c r="AQ49" s="35">
        <v>153.65983600000001</v>
      </c>
      <c r="AR49" s="35">
        <v>0</v>
      </c>
      <c r="AS49" s="35">
        <v>0</v>
      </c>
      <c r="AT49" s="35">
        <v>0</v>
      </c>
      <c r="AU49" s="35">
        <v>0</v>
      </c>
      <c r="AV49" s="35">
        <v>0</v>
      </c>
      <c r="AW49" s="35">
        <v>0</v>
      </c>
      <c r="AX49" s="35">
        <v>0</v>
      </c>
      <c r="AY49" s="35">
        <v>0</v>
      </c>
      <c r="AZ49" s="35">
        <v>0</v>
      </c>
      <c r="BA49" s="35">
        <v>0</v>
      </c>
      <c r="BB49" s="35">
        <v>0</v>
      </c>
      <c r="BC49" s="35">
        <v>0</v>
      </c>
      <c r="BD49" s="35">
        <v>0</v>
      </c>
      <c r="BE49" s="35">
        <v>0</v>
      </c>
      <c r="BF49" s="35">
        <v>0</v>
      </c>
      <c r="BG49" s="35">
        <v>0</v>
      </c>
      <c r="BH49" s="35">
        <v>0</v>
      </c>
      <c r="BI49" s="35">
        <v>0</v>
      </c>
      <c r="BJ49" s="35">
        <v>0</v>
      </c>
      <c r="BK49" s="35">
        <v>0</v>
      </c>
      <c r="BL49" s="35">
        <v>0</v>
      </c>
      <c r="BM49" s="35">
        <v>0</v>
      </c>
      <c r="BN49" s="35">
        <v>0</v>
      </c>
      <c r="BO49" s="35">
        <v>0</v>
      </c>
      <c r="BP49" s="35">
        <v>0</v>
      </c>
      <c r="BQ49" s="35">
        <v>0</v>
      </c>
      <c r="BR49" s="35">
        <v>0</v>
      </c>
      <c r="BS49" s="35">
        <v>0</v>
      </c>
      <c r="BT49" s="35">
        <v>0</v>
      </c>
      <c r="BU49" s="35">
        <v>0</v>
      </c>
      <c r="BV49" s="35">
        <v>0</v>
      </c>
      <c r="BW49" s="35">
        <v>0</v>
      </c>
      <c r="BX49" s="35">
        <v>0</v>
      </c>
      <c r="BY49" s="35">
        <v>0</v>
      </c>
      <c r="BZ49" s="35">
        <v>0</v>
      </c>
      <c r="CA49" s="35">
        <v>0</v>
      </c>
      <c r="CB49" s="35">
        <v>0</v>
      </c>
      <c r="CC49" s="35">
        <v>0</v>
      </c>
      <c r="CD49" s="35">
        <v>0</v>
      </c>
      <c r="CE49" s="35">
        <v>0</v>
      </c>
      <c r="CF49" s="35">
        <v>0</v>
      </c>
      <c r="CG49" s="35">
        <v>0</v>
      </c>
      <c r="CH49" s="35">
        <v>0</v>
      </c>
      <c r="CI49" s="35">
        <v>0</v>
      </c>
      <c r="CJ49" s="35">
        <v>0</v>
      </c>
      <c r="CK49" s="35">
        <v>0</v>
      </c>
      <c r="CL49" s="35">
        <v>0</v>
      </c>
      <c r="CM49" s="35">
        <v>0</v>
      </c>
      <c r="CN49" s="35">
        <v>0</v>
      </c>
      <c r="CO49" s="35">
        <v>0</v>
      </c>
      <c r="CP49" s="35">
        <v>0</v>
      </c>
      <c r="CQ49" s="35">
        <v>0</v>
      </c>
      <c r="CR49" s="35">
        <v>0</v>
      </c>
      <c r="CS49" s="35">
        <v>0</v>
      </c>
      <c r="CT49" s="35">
        <v>0</v>
      </c>
      <c r="CU49" s="35">
        <v>0</v>
      </c>
      <c r="CV49" s="35">
        <v>0</v>
      </c>
      <c r="CW49" s="35">
        <v>0</v>
      </c>
      <c r="CX49" s="35">
        <v>0</v>
      </c>
      <c r="CY49" s="35">
        <v>0</v>
      </c>
      <c r="CZ49" s="35">
        <v>0</v>
      </c>
      <c r="DA49" s="35">
        <v>0</v>
      </c>
      <c r="DB49" s="35">
        <v>0</v>
      </c>
      <c r="DC49" s="38">
        <v>0</v>
      </c>
      <c r="DD49" s="38">
        <v>0</v>
      </c>
      <c r="DE49" s="38">
        <v>0</v>
      </c>
      <c r="DF49" s="38">
        <v>0</v>
      </c>
      <c r="DG49" s="38">
        <v>0</v>
      </c>
      <c r="DH49" s="38">
        <v>0</v>
      </c>
      <c r="DI49" s="38">
        <v>0</v>
      </c>
      <c r="DJ49" s="38">
        <v>0</v>
      </c>
      <c r="DK49" s="38">
        <v>0</v>
      </c>
      <c r="DL49" s="38">
        <v>0</v>
      </c>
      <c r="DM49" s="38">
        <v>0</v>
      </c>
      <c r="DN49" s="38">
        <v>0</v>
      </c>
      <c r="DO49" s="38">
        <v>0</v>
      </c>
      <c r="DP49" s="38">
        <v>0</v>
      </c>
      <c r="DQ49" s="38">
        <v>0</v>
      </c>
      <c r="DR49" s="38">
        <v>0</v>
      </c>
      <c r="DS49" s="38">
        <v>0</v>
      </c>
      <c r="DT49" s="38">
        <v>0</v>
      </c>
      <c r="DU49" s="38">
        <v>0</v>
      </c>
      <c r="DV49" s="38">
        <v>0</v>
      </c>
      <c r="DW49" s="38">
        <v>0</v>
      </c>
      <c r="DX49" s="38">
        <v>0</v>
      </c>
      <c r="DY49" s="38">
        <v>0</v>
      </c>
      <c r="DZ49" s="38">
        <v>0</v>
      </c>
      <c r="EA49" s="38">
        <v>0</v>
      </c>
    </row>
    <row r="50" spans="1:131" ht="17.25" customHeight="1">
      <c r="A50" s="39"/>
      <c r="B50" s="40"/>
      <c r="C50" s="68"/>
      <c r="D50" s="68"/>
      <c r="E50" s="68"/>
      <c r="F50" s="69"/>
      <c r="G50" s="68"/>
      <c r="H50" s="70"/>
      <c r="I50" s="68"/>
      <c r="J50" s="68"/>
      <c r="K50" s="68"/>
      <c r="L50" s="68"/>
      <c r="M50" s="69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70"/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70"/>
      <c r="AP50" s="68"/>
      <c r="AQ50" s="68"/>
      <c r="AR50" s="68"/>
      <c r="AS50" s="68"/>
      <c r="AT50" s="68"/>
      <c r="AU50" s="68"/>
      <c r="AV50" s="68"/>
      <c r="AW50" s="68"/>
      <c r="AX50" s="68"/>
      <c r="AY50" s="68"/>
      <c r="AZ50" s="68"/>
      <c r="BA50" s="68"/>
      <c r="BB50" s="68"/>
      <c r="BC50" s="68"/>
      <c r="BD50" s="68"/>
      <c r="BE50" s="68"/>
      <c r="BF50" s="68"/>
      <c r="BG50" s="68"/>
      <c r="BH50" s="68"/>
      <c r="BI50" s="68"/>
      <c r="BJ50" s="68"/>
      <c r="BK50" s="68"/>
      <c r="BL50" s="68"/>
      <c r="BM50" s="68"/>
      <c r="BN50" s="68"/>
      <c r="BO50" s="68"/>
      <c r="BP50" s="68"/>
      <c r="BQ50" s="68"/>
      <c r="BR50" s="68"/>
      <c r="BS50" s="68"/>
      <c r="BT50" s="68"/>
      <c r="BU50" s="68"/>
      <c r="BV50" s="68"/>
      <c r="BW50" s="68"/>
      <c r="BX50" s="68"/>
      <c r="BY50" s="68"/>
      <c r="BZ50" s="68"/>
      <c r="CA50" s="68"/>
      <c r="CB50" s="68"/>
      <c r="CC50" s="68"/>
      <c r="CD50" s="68"/>
      <c r="CE50" s="68"/>
      <c r="CF50" s="68"/>
      <c r="CG50" s="68"/>
      <c r="CH50" s="68"/>
      <c r="CI50" s="68"/>
      <c r="CJ50" s="68"/>
      <c r="CK50" s="68"/>
      <c r="CL50" s="68"/>
      <c r="CM50" s="68"/>
      <c r="CN50" s="68"/>
      <c r="CO50" s="68"/>
      <c r="CP50" s="68"/>
      <c r="CQ50" s="68"/>
      <c r="CR50" s="68"/>
      <c r="CS50" s="68"/>
      <c r="CT50" s="68"/>
      <c r="CU50" s="68"/>
      <c r="CV50" s="68"/>
      <c r="CW50" s="68"/>
      <c r="CX50" s="68"/>
      <c r="CY50" s="68"/>
      <c r="CZ50" s="68"/>
      <c r="DA50" s="68"/>
      <c r="DB50" s="68"/>
      <c r="DC50" s="71"/>
      <c r="DD50" s="71"/>
      <c r="DE50" s="71"/>
      <c r="DF50" s="71"/>
      <c r="DG50" s="71"/>
      <c r="DH50" s="71"/>
      <c r="DI50" s="71"/>
      <c r="DJ50" s="71"/>
      <c r="DK50" s="71"/>
      <c r="DL50" s="71"/>
      <c r="DM50" s="71"/>
      <c r="DN50" s="71"/>
      <c r="DO50" s="71"/>
      <c r="DP50" s="71"/>
      <c r="DQ50" s="71"/>
      <c r="DR50" s="71"/>
      <c r="DS50" s="71"/>
      <c r="DT50" s="71"/>
      <c r="DU50" s="71"/>
      <c r="DV50" s="71"/>
      <c r="DW50" s="71"/>
      <c r="DX50" s="71"/>
      <c r="DY50" s="71"/>
      <c r="DZ50" s="71"/>
      <c r="EA50" s="71"/>
    </row>
    <row r="51" spans="1:131" ht="17.25" customHeight="1">
      <c r="A51" s="33" t="s">
        <v>50</v>
      </c>
      <c r="B51" s="34" t="s">
        <v>18</v>
      </c>
      <c r="C51" s="35">
        <v>2630.68074501</v>
      </c>
      <c r="D51" s="35">
        <v>2630.0928586</v>
      </c>
      <c r="E51" s="35">
        <v>2788.2714956599998</v>
      </c>
      <c r="F51" s="36">
        <v>2937.78657587</v>
      </c>
      <c r="G51" s="35">
        <v>3136.29602462</v>
      </c>
      <c r="H51" s="37">
        <v>3221.8251217100001</v>
      </c>
      <c r="I51" s="35">
        <v>3192.1693638599995</v>
      </c>
      <c r="J51" s="35">
        <v>3147.4126953200002</v>
      </c>
      <c r="K51" s="35">
        <v>3180.08305728</v>
      </c>
      <c r="L51" s="35">
        <v>3063.57494008</v>
      </c>
      <c r="M51" s="36">
        <v>3079.9941545900001</v>
      </c>
      <c r="N51" s="35">
        <v>3152.0075121699997</v>
      </c>
      <c r="O51" s="35">
        <v>3330.3147581099997</v>
      </c>
      <c r="P51" s="35">
        <v>3770.2093561700008</v>
      </c>
      <c r="Q51" s="35">
        <v>4070.7419166169207</v>
      </c>
      <c r="R51" s="35">
        <v>4102.3249012710303</v>
      </c>
      <c r="S51" s="35">
        <v>4117.7779041700005</v>
      </c>
      <c r="T51" s="35">
        <v>4092.9335569362497</v>
      </c>
      <c r="U51" s="35">
        <v>4260.7382215410007</v>
      </c>
      <c r="V51" s="35">
        <v>4441.7436501800003</v>
      </c>
      <c r="W51" s="35">
        <v>4356.7828689500002</v>
      </c>
      <c r="X51" s="35">
        <v>4467.3319967765165</v>
      </c>
      <c r="Y51" s="35">
        <v>4451.5651270376293</v>
      </c>
      <c r="Z51" s="35">
        <v>4453.3888107366174</v>
      </c>
      <c r="AA51" s="35">
        <v>4698.3670634208793</v>
      </c>
      <c r="AB51" s="35">
        <v>4622.4491841764384</v>
      </c>
      <c r="AC51" s="35">
        <v>4475.787280789863</v>
      </c>
      <c r="AD51" s="37">
        <v>4402.8774204715073</v>
      </c>
      <c r="AE51" s="35">
        <v>4123.1845085715076</v>
      </c>
      <c r="AF51" s="35">
        <v>3967.1421136384934</v>
      </c>
      <c r="AG51" s="35">
        <v>3743.5247357060271</v>
      </c>
      <c r="AH51" s="35">
        <v>3834.2236840501369</v>
      </c>
      <c r="AI51" s="35">
        <v>3689.1825157124658</v>
      </c>
      <c r="AJ51" s="35">
        <v>3500.7062226813696</v>
      </c>
      <c r="AK51" s="35">
        <v>3408.127094673288</v>
      </c>
      <c r="AL51" s="35">
        <v>3379.3276802513701</v>
      </c>
      <c r="AM51" s="35">
        <v>3239.4535967432876</v>
      </c>
      <c r="AN51" s="35">
        <v>3458.5866201902741</v>
      </c>
      <c r="AO51" s="37">
        <v>4137.0583415399997</v>
      </c>
      <c r="AP51" s="35">
        <v>4535.7708429617805</v>
      </c>
      <c r="AQ51" s="35">
        <v>5526.6296055882194</v>
      </c>
      <c r="AR51" s="35">
        <v>5581.0321898587663</v>
      </c>
      <c r="AS51" s="35">
        <v>5282.3966919142458</v>
      </c>
      <c r="AT51" s="35">
        <v>5178.3781090543825</v>
      </c>
      <c r="AU51" s="35">
        <v>5118.4729123800007</v>
      </c>
      <c r="AV51" s="35">
        <v>4961.799643372191</v>
      </c>
      <c r="AW51" s="35">
        <v>4888.0619427682195</v>
      </c>
      <c r="AX51" s="35">
        <v>4887.5015556182207</v>
      </c>
      <c r="AY51" s="35">
        <v>4926.0327021500007</v>
      </c>
      <c r="AZ51" s="35">
        <v>4814.443608358768</v>
      </c>
      <c r="BA51" s="35">
        <v>4663.5574694575362</v>
      </c>
      <c r="BB51" s="35">
        <v>4630.1141973399999</v>
      </c>
      <c r="BC51" s="35">
        <v>4407.9392774400003</v>
      </c>
      <c r="BD51" s="35">
        <v>4407.1188998499993</v>
      </c>
      <c r="BE51" s="35">
        <v>4435.9033677699999</v>
      </c>
      <c r="BF51" s="35">
        <v>4580.6558175500004</v>
      </c>
      <c r="BG51" s="35">
        <v>4409.2727484500001</v>
      </c>
      <c r="BH51" s="35">
        <v>4692.5433414400004</v>
      </c>
      <c r="BI51" s="35">
        <v>4455.092092169999</v>
      </c>
      <c r="BJ51" s="35">
        <v>4380.3482950299995</v>
      </c>
      <c r="BK51" s="35">
        <v>4506.9304118999999</v>
      </c>
      <c r="BL51" s="35">
        <v>4432.5187507600003</v>
      </c>
      <c r="BM51" s="35">
        <v>4305.9087254700007</v>
      </c>
      <c r="BN51" s="35">
        <v>4236.2685673899996</v>
      </c>
      <c r="BO51" s="35">
        <v>4246.5308846200005</v>
      </c>
      <c r="BP51" s="35">
        <v>4238.8072340799999</v>
      </c>
      <c r="BQ51" s="35">
        <v>4198.6275755999995</v>
      </c>
      <c r="BR51" s="35">
        <v>4018.1876285899993</v>
      </c>
      <c r="BS51" s="35">
        <v>3905.2145171100001</v>
      </c>
      <c r="BT51" s="35">
        <v>4250.1657690299999</v>
      </c>
      <c r="BU51" s="35">
        <v>4535.4009117899996</v>
      </c>
      <c r="BV51" s="35">
        <v>4382.2887601600005</v>
      </c>
      <c r="BW51" s="35">
        <v>4372.8701237599998</v>
      </c>
      <c r="BX51" s="35">
        <v>4154.9125019200001</v>
      </c>
      <c r="BY51" s="35">
        <v>4060.9510421100003</v>
      </c>
      <c r="BZ51" s="35">
        <v>4231.2920926099996</v>
      </c>
      <c r="CA51" s="35">
        <v>4005.7689617100004</v>
      </c>
      <c r="CB51" s="35">
        <v>3995.8812453299997</v>
      </c>
      <c r="CC51" s="35">
        <v>4049.5394200599999</v>
      </c>
      <c r="CD51" s="35">
        <v>3905.6289133399991</v>
      </c>
      <c r="CE51" s="35">
        <v>3877.7525162399993</v>
      </c>
      <c r="CF51" s="35">
        <v>3891.9378872900002</v>
      </c>
      <c r="CG51" s="35">
        <v>3819.8157504199999</v>
      </c>
      <c r="CH51" s="35">
        <v>3370.3593737200003</v>
      </c>
      <c r="CI51" s="35">
        <v>3515.8840664700001</v>
      </c>
      <c r="CJ51" s="35">
        <v>3400.5094429699998</v>
      </c>
      <c r="CK51" s="35">
        <v>3229.11605306</v>
      </c>
      <c r="CL51" s="35">
        <v>3372.1846686099998</v>
      </c>
      <c r="CM51" s="35">
        <v>3162.9517192899998</v>
      </c>
      <c r="CN51" s="35">
        <v>3207.8926368100001</v>
      </c>
      <c r="CO51" s="35">
        <v>3357.0536541700003</v>
      </c>
      <c r="CP51" s="35">
        <v>3424.1075898799995</v>
      </c>
      <c r="CQ51" s="35">
        <v>3362.3957310299998</v>
      </c>
      <c r="CR51" s="35">
        <v>3450.9335432800003</v>
      </c>
      <c r="CS51" s="35">
        <v>3282.9613971700001</v>
      </c>
      <c r="CT51" s="35">
        <v>3094.0234828600001</v>
      </c>
      <c r="CU51" s="35">
        <v>3271.8840321299999</v>
      </c>
      <c r="CV51" s="35">
        <v>2976.3286383200002</v>
      </c>
      <c r="CW51" s="35">
        <v>3360.9093773100003</v>
      </c>
      <c r="CX51" s="35">
        <v>3720.2397529699997</v>
      </c>
      <c r="CY51" s="35">
        <v>3970.4982787899999</v>
      </c>
      <c r="CZ51" s="35">
        <v>4134.5195028899998</v>
      </c>
      <c r="DA51" s="35">
        <v>4313.6045277499998</v>
      </c>
      <c r="DB51" s="35">
        <v>4500.9335845699998</v>
      </c>
      <c r="DC51" s="38">
        <v>4484.9337620200004</v>
      </c>
      <c r="DD51" s="38">
        <v>4840.3458612600007</v>
      </c>
      <c r="DE51" s="38">
        <v>4822.7700643299995</v>
      </c>
      <c r="DF51" s="38">
        <v>5120.5762299400003</v>
      </c>
      <c r="DG51" s="38">
        <v>5244.8975885</v>
      </c>
      <c r="DH51" s="38">
        <v>5206.63189986</v>
      </c>
      <c r="DI51" s="38">
        <v>5417.2828582299999</v>
      </c>
      <c r="DJ51" s="38">
        <v>5749.2366957799995</v>
      </c>
      <c r="DK51" s="38">
        <v>5647.8101346500007</v>
      </c>
      <c r="DL51" s="38">
        <v>5746.5119646099993</v>
      </c>
      <c r="DM51" s="38">
        <v>5739.3494745499993</v>
      </c>
      <c r="DN51" s="38">
        <v>5977.5350612699995</v>
      </c>
      <c r="DO51" s="38">
        <v>6044.1496456999994</v>
      </c>
      <c r="DP51" s="38">
        <v>6131.4910062299996</v>
      </c>
      <c r="DQ51" s="38">
        <v>5682.5478497799995</v>
      </c>
      <c r="DR51" s="38">
        <v>5544.6641227099999</v>
      </c>
      <c r="DS51" s="38">
        <v>5342.6202268999996</v>
      </c>
      <c r="DT51" s="38">
        <v>5396.4748797999991</v>
      </c>
      <c r="DU51" s="38">
        <v>5482.9920359738217</v>
      </c>
      <c r="DV51" s="38">
        <v>5772.7118391335998</v>
      </c>
      <c r="DW51" s="38">
        <v>5304.9212620599992</v>
      </c>
      <c r="DX51" s="38">
        <v>5340.1399428999994</v>
      </c>
      <c r="DY51" s="38">
        <v>5488.4849530401752</v>
      </c>
      <c r="DZ51" s="38">
        <v>6031.5712311928864</v>
      </c>
      <c r="EA51" s="38">
        <v>5992.1458242409999</v>
      </c>
    </row>
    <row r="52" spans="1:131" ht="17.25" customHeight="1">
      <c r="A52" s="39"/>
      <c r="B52" s="72"/>
      <c r="C52" s="68"/>
      <c r="D52" s="68"/>
      <c r="E52" s="68"/>
      <c r="F52" s="69"/>
      <c r="G52" s="68"/>
      <c r="H52" s="70"/>
      <c r="I52" s="68"/>
      <c r="J52" s="68"/>
      <c r="K52" s="68"/>
      <c r="L52" s="68"/>
      <c r="M52" s="69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70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70"/>
      <c r="AP52" s="68"/>
      <c r="AQ52" s="68"/>
      <c r="AR52" s="68"/>
      <c r="AS52" s="68"/>
      <c r="AT52" s="68"/>
      <c r="AU52" s="68"/>
      <c r="AV52" s="68"/>
      <c r="AW52" s="68"/>
      <c r="AX52" s="68"/>
      <c r="AY52" s="68"/>
      <c r="AZ52" s="68"/>
      <c r="BA52" s="68"/>
      <c r="BB52" s="68"/>
      <c r="BC52" s="68"/>
      <c r="BD52" s="68"/>
      <c r="BE52" s="68"/>
      <c r="BF52" s="68"/>
      <c r="BG52" s="68"/>
      <c r="BH52" s="68"/>
      <c r="BI52" s="68"/>
      <c r="BJ52" s="68"/>
      <c r="BK52" s="68"/>
      <c r="BL52" s="68"/>
      <c r="BM52" s="68"/>
      <c r="BN52" s="68"/>
      <c r="BO52" s="68"/>
      <c r="BP52" s="68"/>
      <c r="BQ52" s="68"/>
      <c r="BR52" s="68"/>
      <c r="BS52" s="68"/>
      <c r="BT52" s="68"/>
      <c r="BU52" s="68"/>
      <c r="BV52" s="68"/>
      <c r="BW52" s="68"/>
      <c r="BX52" s="68"/>
      <c r="BY52" s="68"/>
      <c r="BZ52" s="68"/>
      <c r="CA52" s="68"/>
      <c r="CB52" s="68"/>
      <c r="CC52" s="68"/>
      <c r="CD52" s="68"/>
      <c r="CE52" s="68"/>
      <c r="CF52" s="68"/>
      <c r="CG52" s="68"/>
      <c r="CH52" s="68"/>
      <c r="CI52" s="68"/>
      <c r="CJ52" s="68"/>
      <c r="CK52" s="68"/>
      <c r="CL52" s="68"/>
      <c r="CM52" s="68"/>
      <c r="CN52" s="68"/>
      <c r="CO52" s="68"/>
      <c r="CP52" s="68"/>
      <c r="CQ52" s="68"/>
      <c r="CR52" s="68"/>
      <c r="CS52" s="68"/>
      <c r="CT52" s="68"/>
      <c r="CU52" s="68"/>
      <c r="CV52" s="68"/>
      <c r="CW52" s="68"/>
      <c r="CX52" s="68"/>
      <c r="CY52" s="68"/>
      <c r="CZ52" s="68"/>
      <c r="DA52" s="68"/>
      <c r="DB52" s="68"/>
      <c r="DC52" s="71"/>
      <c r="DD52" s="71"/>
      <c r="DE52" s="71"/>
      <c r="DF52" s="71"/>
      <c r="DG52" s="71"/>
      <c r="DH52" s="71"/>
      <c r="DI52" s="71"/>
      <c r="DJ52" s="71"/>
      <c r="DK52" s="71"/>
      <c r="DL52" s="71"/>
      <c r="DM52" s="71"/>
      <c r="DN52" s="71"/>
      <c r="DO52" s="71"/>
      <c r="DP52" s="71"/>
      <c r="DQ52" s="71"/>
      <c r="DR52" s="71"/>
      <c r="DS52" s="71"/>
      <c r="DT52" s="71"/>
      <c r="DU52" s="71"/>
      <c r="DV52" s="71"/>
      <c r="DW52" s="71"/>
      <c r="DX52" s="71"/>
      <c r="DY52" s="71"/>
      <c r="DZ52" s="71"/>
      <c r="EA52" s="71"/>
    </row>
    <row r="53" spans="1:131" ht="17.25" customHeight="1">
      <c r="A53" s="33" t="s">
        <v>51</v>
      </c>
      <c r="B53" s="34" t="s">
        <v>22</v>
      </c>
      <c r="C53" s="35">
        <v>0</v>
      </c>
      <c r="D53" s="35">
        <v>0</v>
      </c>
      <c r="E53" s="35">
        <v>0</v>
      </c>
      <c r="F53" s="36">
        <v>0</v>
      </c>
      <c r="G53" s="35">
        <v>0</v>
      </c>
      <c r="H53" s="37">
        <v>0</v>
      </c>
      <c r="I53" s="35">
        <v>0</v>
      </c>
      <c r="J53" s="35">
        <v>0</v>
      </c>
      <c r="K53" s="35">
        <v>0</v>
      </c>
      <c r="L53" s="35">
        <v>0</v>
      </c>
      <c r="M53" s="36">
        <v>0</v>
      </c>
      <c r="N53" s="35">
        <v>0</v>
      </c>
      <c r="O53" s="35">
        <v>0</v>
      </c>
      <c r="P53" s="35">
        <v>0</v>
      </c>
      <c r="Q53" s="35">
        <v>0</v>
      </c>
      <c r="R53" s="35">
        <v>0</v>
      </c>
      <c r="S53" s="35">
        <v>0</v>
      </c>
      <c r="T53" s="35">
        <v>0</v>
      </c>
      <c r="U53" s="35">
        <v>0</v>
      </c>
      <c r="V53" s="35">
        <v>0</v>
      </c>
      <c r="W53" s="35">
        <v>0</v>
      </c>
      <c r="X53" s="35">
        <v>0</v>
      </c>
      <c r="Y53" s="35">
        <v>0</v>
      </c>
      <c r="Z53" s="35">
        <v>0</v>
      </c>
      <c r="AA53" s="35">
        <v>0</v>
      </c>
      <c r="AB53" s="35">
        <v>0</v>
      </c>
      <c r="AC53" s="35">
        <v>0</v>
      </c>
      <c r="AD53" s="37">
        <v>0</v>
      </c>
      <c r="AE53" s="35">
        <v>0</v>
      </c>
      <c r="AF53" s="35">
        <v>0</v>
      </c>
      <c r="AG53" s="35">
        <v>0</v>
      </c>
      <c r="AH53" s="35">
        <v>0</v>
      </c>
      <c r="AI53" s="35">
        <v>0</v>
      </c>
      <c r="AJ53" s="35">
        <v>0</v>
      </c>
      <c r="AK53" s="35">
        <v>0</v>
      </c>
      <c r="AL53" s="35">
        <v>0</v>
      </c>
      <c r="AM53" s="35">
        <v>0</v>
      </c>
      <c r="AN53" s="35">
        <v>0</v>
      </c>
      <c r="AO53" s="37">
        <v>0</v>
      </c>
      <c r="AP53" s="35">
        <v>0</v>
      </c>
      <c r="AQ53" s="35">
        <v>0</v>
      </c>
      <c r="AR53" s="35">
        <v>0</v>
      </c>
      <c r="AS53" s="35">
        <v>0</v>
      </c>
      <c r="AT53" s="35">
        <v>0</v>
      </c>
      <c r="AU53" s="35">
        <v>0</v>
      </c>
      <c r="AV53" s="35">
        <v>0</v>
      </c>
      <c r="AW53" s="35">
        <v>0</v>
      </c>
      <c r="AX53" s="35">
        <v>0</v>
      </c>
      <c r="AY53" s="35">
        <v>0</v>
      </c>
      <c r="AZ53" s="35">
        <v>0</v>
      </c>
      <c r="BA53" s="35">
        <v>0</v>
      </c>
      <c r="BB53" s="35">
        <v>0</v>
      </c>
      <c r="BC53" s="35">
        <v>0</v>
      </c>
      <c r="BD53" s="35">
        <v>0</v>
      </c>
      <c r="BE53" s="35">
        <v>0</v>
      </c>
      <c r="BF53" s="35">
        <v>0</v>
      </c>
      <c r="BG53" s="35">
        <v>0</v>
      </c>
      <c r="BH53" s="35">
        <v>0</v>
      </c>
      <c r="BI53" s="35">
        <v>0</v>
      </c>
      <c r="BJ53" s="35">
        <v>0</v>
      </c>
      <c r="BK53" s="35">
        <v>0</v>
      </c>
      <c r="BL53" s="35">
        <v>0</v>
      </c>
      <c r="BM53" s="35">
        <v>0</v>
      </c>
      <c r="BN53" s="35">
        <v>0</v>
      </c>
      <c r="BO53" s="35">
        <v>0</v>
      </c>
      <c r="BP53" s="35">
        <v>0</v>
      </c>
      <c r="BQ53" s="35">
        <v>0</v>
      </c>
      <c r="BR53" s="35">
        <v>0</v>
      </c>
      <c r="BS53" s="35">
        <v>0</v>
      </c>
      <c r="BT53" s="35">
        <v>0</v>
      </c>
      <c r="BU53" s="35">
        <v>0</v>
      </c>
      <c r="BV53" s="35">
        <v>0</v>
      </c>
      <c r="BW53" s="35">
        <v>0</v>
      </c>
      <c r="BX53" s="35">
        <v>0</v>
      </c>
      <c r="BY53" s="35">
        <v>0</v>
      </c>
      <c r="BZ53" s="35">
        <v>0</v>
      </c>
      <c r="CA53" s="35">
        <v>0</v>
      </c>
      <c r="CB53" s="35">
        <v>0</v>
      </c>
      <c r="CC53" s="35">
        <v>0</v>
      </c>
      <c r="CD53" s="35">
        <v>0</v>
      </c>
      <c r="CE53" s="35">
        <v>0</v>
      </c>
      <c r="CF53" s="35">
        <v>0</v>
      </c>
      <c r="CG53" s="35">
        <v>0</v>
      </c>
      <c r="CH53" s="35">
        <v>0</v>
      </c>
      <c r="CI53" s="35">
        <v>0</v>
      </c>
      <c r="CJ53" s="35">
        <v>0</v>
      </c>
      <c r="CK53" s="35">
        <v>0</v>
      </c>
      <c r="CL53" s="35">
        <v>0</v>
      </c>
      <c r="CM53" s="35">
        <v>0</v>
      </c>
      <c r="CN53" s="35">
        <v>0</v>
      </c>
      <c r="CO53" s="35">
        <v>0</v>
      </c>
      <c r="CP53" s="35">
        <v>0</v>
      </c>
      <c r="CQ53" s="35">
        <v>0</v>
      </c>
      <c r="CR53" s="35">
        <v>0</v>
      </c>
      <c r="CS53" s="35">
        <v>0</v>
      </c>
      <c r="CT53" s="35">
        <v>0</v>
      </c>
      <c r="CU53" s="35">
        <v>0</v>
      </c>
      <c r="CV53" s="35">
        <v>0</v>
      </c>
      <c r="CW53" s="35">
        <v>0</v>
      </c>
      <c r="CX53" s="35">
        <v>0</v>
      </c>
      <c r="CY53" s="35">
        <v>0</v>
      </c>
      <c r="CZ53" s="35">
        <v>0</v>
      </c>
      <c r="DA53" s="35">
        <v>0</v>
      </c>
      <c r="DB53" s="35">
        <v>0</v>
      </c>
      <c r="DC53" s="38">
        <v>0</v>
      </c>
      <c r="DD53" s="38">
        <v>0</v>
      </c>
      <c r="DE53" s="38">
        <v>0</v>
      </c>
      <c r="DF53" s="38">
        <v>0</v>
      </c>
      <c r="DG53" s="38">
        <v>0</v>
      </c>
      <c r="DH53" s="38">
        <v>0</v>
      </c>
      <c r="DI53" s="38">
        <v>0</v>
      </c>
      <c r="DJ53" s="38">
        <v>0</v>
      </c>
      <c r="DK53" s="38">
        <v>0</v>
      </c>
      <c r="DL53" s="38">
        <v>0</v>
      </c>
      <c r="DM53" s="38">
        <v>0</v>
      </c>
      <c r="DN53" s="38">
        <v>0</v>
      </c>
      <c r="DO53" s="38">
        <v>0</v>
      </c>
      <c r="DP53" s="38">
        <v>0</v>
      </c>
      <c r="DQ53" s="38">
        <v>0</v>
      </c>
      <c r="DR53" s="38">
        <v>0</v>
      </c>
      <c r="DS53" s="38">
        <v>0</v>
      </c>
      <c r="DT53" s="38">
        <v>0</v>
      </c>
      <c r="DU53" s="38">
        <v>0</v>
      </c>
      <c r="DV53" s="38">
        <v>0</v>
      </c>
      <c r="DW53" s="38">
        <v>0</v>
      </c>
      <c r="DX53" s="38">
        <v>0</v>
      </c>
      <c r="DY53" s="38">
        <v>0</v>
      </c>
      <c r="DZ53" s="38">
        <v>0</v>
      </c>
      <c r="EA53" s="38">
        <v>0</v>
      </c>
    </row>
    <row r="54" spans="1:131" ht="17.25" customHeight="1">
      <c r="A54" s="39"/>
      <c r="B54" s="40"/>
      <c r="C54" s="68"/>
      <c r="D54" s="68"/>
      <c r="E54" s="68"/>
      <c r="F54" s="69"/>
      <c r="G54" s="68"/>
      <c r="H54" s="70"/>
      <c r="I54" s="68"/>
      <c r="J54" s="68"/>
      <c r="K54" s="68"/>
      <c r="L54" s="68"/>
      <c r="M54" s="69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70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70"/>
      <c r="AP54" s="68"/>
      <c r="AQ54" s="68"/>
      <c r="AR54" s="68"/>
      <c r="AS54" s="68"/>
      <c r="AT54" s="68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68"/>
      <c r="BF54" s="68"/>
      <c r="BG54" s="68"/>
      <c r="BH54" s="68"/>
      <c r="BI54" s="68"/>
      <c r="BJ54" s="68"/>
      <c r="BK54" s="68"/>
      <c r="BL54" s="68"/>
      <c r="BM54" s="68"/>
      <c r="BN54" s="68"/>
      <c r="BO54" s="68"/>
      <c r="BP54" s="68"/>
      <c r="BQ54" s="68"/>
      <c r="BR54" s="68"/>
      <c r="BS54" s="68"/>
      <c r="BT54" s="68"/>
      <c r="BU54" s="68"/>
      <c r="BV54" s="68"/>
      <c r="BW54" s="68"/>
      <c r="BX54" s="68"/>
      <c r="BY54" s="68"/>
      <c r="BZ54" s="68"/>
      <c r="CA54" s="68"/>
      <c r="CB54" s="68"/>
      <c r="CC54" s="68"/>
      <c r="CD54" s="68"/>
      <c r="CE54" s="68"/>
      <c r="CF54" s="68"/>
      <c r="CG54" s="68"/>
      <c r="CH54" s="68"/>
      <c r="CI54" s="68"/>
      <c r="CJ54" s="68"/>
      <c r="CK54" s="68"/>
      <c r="CL54" s="68"/>
      <c r="CM54" s="68"/>
      <c r="CN54" s="68"/>
      <c r="CO54" s="68"/>
      <c r="CP54" s="68"/>
      <c r="CQ54" s="68"/>
      <c r="CR54" s="68"/>
      <c r="CS54" s="68"/>
      <c r="CT54" s="68"/>
      <c r="CU54" s="68"/>
      <c r="CV54" s="68"/>
      <c r="CW54" s="68"/>
      <c r="CX54" s="68"/>
      <c r="CY54" s="68"/>
      <c r="CZ54" s="68"/>
      <c r="DA54" s="68"/>
      <c r="DB54" s="68"/>
      <c r="DC54" s="71"/>
      <c r="DD54" s="71"/>
      <c r="DE54" s="71"/>
      <c r="DF54" s="71"/>
      <c r="DG54" s="71"/>
      <c r="DH54" s="71"/>
      <c r="DI54" s="71"/>
      <c r="DJ54" s="71"/>
      <c r="DK54" s="71"/>
      <c r="DL54" s="71"/>
      <c r="DM54" s="71"/>
      <c r="DN54" s="71"/>
      <c r="DO54" s="71"/>
      <c r="DP54" s="71"/>
      <c r="DQ54" s="71"/>
      <c r="DR54" s="71"/>
      <c r="DS54" s="71"/>
      <c r="DT54" s="71"/>
      <c r="DU54" s="71"/>
      <c r="DV54" s="71"/>
      <c r="DW54" s="71"/>
      <c r="DX54" s="71"/>
      <c r="DY54" s="71"/>
      <c r="DZ54" s="71"/>
      <c r="EA54" s="71"/>
    </row>
    <row r="55" spans="1:131" ht="17.25" customHeight="1">
      <c r="A55" s="33" t="s">
        <v>52</v>
      </c>
      <c r="B55" s="34" t="s">
        <v>24</v>
      </c>
      <c r="C55" s="35">
        <v>0</v>
      </c>
      <c r="D55" s="35">
        <v>0</v>
      </c>
      <c r="E55" s="35">
        <v>0</v>
      </c>
      <c r="F55" s="36">
        <v>0</v>
      </c>
      <c r="G55" s="35">
        <v>0</v>
      </c>
      <c r="H55" s="37">
        <v>0</v>
      </c>
      <c r="I55" s="35">
        <v>0</v>
      </c>
      <c r="J55" s="35">
        <v>0</v>
      </c>
      <c r="K55" s="35">
        <v>0</v>
      </c>
      <c r="L55" s="35">
        <v>0</v>
      </c>
      <c r="M55" s="36">
        <v>0</v>
      </c>
      <c r="N55" s="35">
        <v>0</v>
      </c>
      <c r="O55" s="35">
        <v>0</v>
      </c>
      <c r="P55" s="35">
        <v>0</v>
      </c>
      <c r="Q55" s="35">
        <v>0</v>
      </c>
      <c r="R55" s="35">
        <v>0</v>
      </c>
      <c r="S55" s="35">
        <v>0</v>
      </c>
      <c r="T55" s="35">
        <v>0</v>
      </c>
      <c r="U55" s="35">
        <v>0</v>
      </c>
      <c r="V55" s="35">
        <v>0</v>
      </c>
      <c r="W55" s="35">
        <v>0</v>
      </c>
      <c r="X55" s="35">
        <v>0</v>
      </c>
      <c r="Y55" s="35">
        <v>0</v>
      </c>
      <c r="Z55" s="35">
        <v>0</v>
      </c>
      <c r="AA55" s="35">
        <v>0</v>
      </c>
      <c r="AB55" s="35">
        <v>0</v>
      </c>
      <c r="AC55" s="35">
        <v>0</v>
      </c>
      <c r="AD55" s="37">
        <v>0</v>
      </c>
      <c r="AE55" s="35">
        <v>0</v>
      </c>
      <c r="AF55" s="35">
        <v>0</v>
      </c>
      <c r="AG55" s="35">
        <v>0</v>
      </c>
      <c r="AH55" s="35">
        <v>0</v>
      </c>
      <c r="AI55" s="35">
        <v>0</v>
      </c>
      <c r="AJ55" s="35">
        <v>0</v>
      </c>
      <c r="AK55" s="35">
        <v>0</v>
      </c>
      <c r="AL55" s="35">
        <v>0</v>
      </c>
      <c r="AM55" s="35">
        <v>0</v>
      </c>
      <c r="AN55" s="35">
        <v>0</v>
      </c>
      <c r="AO55" s="37">
        <v>0</v>
      </c>
      <c r="AP55" s="35">
        <v>0</v>
      </c>
      <c r="AQ55" s="35">
        <v>0</v>
      </c>
      <c r="AR55" s="35">
        <v>0</v>
      </c>
      <c r="AS55" s="35">
        <v>0</v>
      </c>
      <c r="AT55" s="35">
        <v>0</v>
      </c>
      <c r="AU55" s="35">
        <v>0</v>
      </c>
      <c r="AV55" s="35">
        <v>0</v>
      </c>
      <c r="AW55" s="35">
        <v>0</v>
      </c>
      <c r="AX55" s="35">
        <v>0</v>
      </c>
      <c r="AY55" s="35">
        <v>0</v>
      </c>
      <c r="AZ55" s="35">
        <v>0</v>
      </c>
      <c r="BA55" s="35">
        <v>0</v>
      </c>
      <c r="BB55" s="35">
        <v>0</v>
      </c>
      <c r="BC55" s="35">
        <v>0</v>
      </c>
      <c r="BD55" s="35">
        <v>0</v>
      </c>
      <c r="BE55" s="35">
        <v>0</v>
      </c>
      <c r="BF55" s="35">
        <v>0</v>
      </c>
      <c r="BG55" s="35">
        <v>0</v>
      </c>
      <c r="BH55" s="35">
        <v>0</v>
      </c>
      <c r="BI55" s="35">
        <v>0</v>
      </c>
      <c r="BJ55" s="35">
        <v>0</v>
      </c>
      <c r="BK55" s="35">
        <v>0</v>
      </c>
      <c r="BL55" s="35">
        <v>0</v>
      </c>
      <c r="BM55" s="35">
        <v>0</v>
      </c>
      <c r="BN55" s="35">
        <v>0</v>
      </c>
      <c r="BO55" s="35">
        <v>0</v>
      </c>
      <c r="BP55" s="35">
        <v>0</v>
      </c>
      <c r="BQ55" s="35">
        <v>0</v>
      </c>
      <c r="BR55" s="35">
        <v>0</v>
      </c>
      <c r="BS55" s="35">
        <v>0</v>
      </c>
      <c r="BT55" s="35">
        <v>0</v>
      </c>
      <c r="BU55" s="35">
        <v>0</v>
      </c>
      <c r="BV55" s="35">
        <v>0</v>
      </c>
      <c r="BW55" s="35">
        <v>0</v>
      </c>
      <c r="BX55" s="35">
        <v>0</v>
      </c>
      <c r="BY55" s="35">
        <v>0</v>
      </c>
      <c r="BZ55" s="35">
        <v>0</v>
      </c>
      <c r="CA55" s="35">
        <v>0</v>
      </c>
      <c r="CB55" s="35">
        <v>0</v>
      </c>
      <c r="CC55" s="35">
        <v>0</v>
      </c>
      <c r="CD55" s="35">
        <v>0</v>
      </c>
      <c r="CE55" s="35">
        <v>0</v>
      </c>
      <c r="CF55" s="35">
        <v>0</v>
      </c>
      <c r="CG55" s="35">
        <v>0</v>
      </c>
      <c r="CH55" s="35">
        <v>0</v>
      </c>
      <c r="CI55" s="35">
        <v>0</v>
      </c>
      <c r="CJ55" s="35">
        <v>0</v>
      </c>
      <c r="CK55" s="35">
        <v>0</v>
      </c>
      <c r="CL55" s="35">
        <v>0</v>
      </c>
      <c r="CM55" s="35">
        <v>0</v>
      </c>
      <c r="CN55" s="35">
        <v>0</v>
      </c>
      <c r="CO55" s="35">
        <v>0</v>
      </c>
      <c r="CP55" s="35">
        <v>0</v>
      </c>
      <c r="CQ55" s="35">
        <v>0</v>
      </c>
      <c r="CR55" s="35">
        <v>0</v>
      </c>
      <c r="CS55" s="35">
        <v>0</v>
      </c>
      <c r="CT55" s="35">
        <v>0</v>
      </c>
      <c r="CU55" s="35">
        <v>0</v>
      </c>
      <c r="CV55" s="35">
        <v>0</v>
      </c>
      <c r="CW55" s="35">
        <v>0</v>
      </c>
      <c r="CX55" s="35">
        <v>0</v>
      </c>
      <c r="CY55" s="35">
        <v>0</v>
      </c>
      <c r="CZ55" s="35">
        <v>0</v>
      </c>
      <c r="DA55" s="35">
        <v>0</v>
      </c>
      <c r="DB55" s="35">
        <v>0</v>
      </c>
      <c r="DC55" s="38">
        <v>0</v>
      </c>
      <c r="DD55" s="38">
        <v>0</v>
      </c>
      <c r="DE55" s="38">
        <v>0</v>
      </c>
      <c r="DF55" s="38">
        <v>0</v>
      </c>
      <c r="DG55" s="38">
        <v>0</v>
      </c>
      <c r="DH55" s="38">
        <v>0</v>
      </c>
      <c r="DI55" s="38">
        <v>0</v>
      </c>
      <c r="DJ55" s="38">
        <v>0</v>
      </c>
      <c r="DK55" s="38">
        <v>0</v>
      </c>
      <c r="DL55" s="38">
        <v>0</v>
      </c>
      <c r="DM55" s="38">
        <v>0</v>
      </c>
      <c r="DN55" s="38">
        <v>0</v>
      </c>
      <c r="DO55" s="38">
        <v>0</v>
      </c>
      <c r="DP55" s="38">
        <v>0</v>
      </c>
      <c r="DQ55" s="38">
        <v>0</v>
      </c>
      <c r="DR55" s="38">
        <v>0</v>
      </c>
      <c r="DS55" s="38">
        <v>0</v>
      </c>
      <c r="DT55" s="38">
        <v>0</v>
      </c>
      <c r="DU55" s="38">
        <v>0</v>
      </c>
      <c r="DV55" s="38">
        <v>0</v>
      </c>
      <c r="DW55" s="38">
        <v>0</v>
      </c>
      <c r="DX55" s="38">
        <v>0</v>
      </c>
      <c r="DY55" s="38">
        <v>0</v>
      </c>
      <c r="DZ55" s="38">
        <v>0</v>
      </c>
      <c r="EA55" s="38">
        <v>0</v>
      </c>
    </row>
    <row r="56" spans="1:131" ht="17.25" customHeight="1">
      <c r="A56" s="39"/>
      <c r="B56" s="40"/>
      <c r="C56" s="68"/>
      <c r="D56" s="68"/>
      <c r="E56" s="68"/>
      <c r="F56" s="69"/>
      <c r="G56" s="68"/>
      <c r="H56" s="70"/>
      <c r="I56" s="68"/>
      <c r="J56" s="68"/>
      <c r="K56" s="68"/>
      <c r="L56" s="68"/>
      <c r="M56" s="69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70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70"/>
      <c r="AP56" s="68"/>
      <c r="AQ56" s="68"/>
      <c r="AR56" s="68"/>
      <c r="AS56" s="68"/>
      <c r="AT56" s="68"/>
      <c r="AU56" s="68"/>
      <c r="AV56" s="68"/>
      <c r="AW56" s="68"/>
      <c r="AX56" s="68"/>
      <c r="AY56" s="68"/>
      <c r="AZ56" s="68"/>
      <c r="BA56" s="68"/>
      <c r="BB56" s="68"/>
      <c r="BC56" s="68"/>
      <c r="BD56" s="68"/>
      <c r="BE56" s="68"/>
      <c r="BF56" s="68"/>
      <c r="BG56" s="68"/>
      <c r="BH56" s="68"/>
      <c r="BI56" s="68"/>
      <c r="BJ56" s="68"/>
      <c r="BK56" s="68"/>
      <c r="BL56" s="68"/>
      <c r="BM56" s="68"/>
      <c r="BN56" s="68"/>
      <c r="BO56" s="68"/>
      <c r="BP56" s="68"/>
      <c r="BQ56" s="68"/>
      <c r="BR56" s="68"/>
      <c r="BS56" s="68"/>
      <c r="BT56" s="68"/>
      <c r="BU56" s="68"/>
      <c r="BV56" s="68"/>
      <c r="BW56" s="68"/>
      <c r="BX56" s="68"/>
      <c r="BY56" s="68"/>
      <c r="BZ56" s="68"/>
      <c r="CA56" s="68"/>
      <c r="CB56" s="68"/>
      <c r="CC56" s="68"/>
      <c r="CD56" s="68"/>
      <c r="CE56" s="68"/>
      <c r="CF56" s="68"/>
      <c r="CG56" s="68"/>
      <c r="CH56" s="68"/>
      <c r="CI56" s="68"/>
      <c r="CJ56" s="68"/>
      <c r="CK56" s="68"/>
      <c r="CL56" s="68"/>
      <c r="CM56" s="68"/>
      <c r="CN56" s="68"/>
      <c r="CO56" s="68"/>
      <c r="CP56" s="68"/>
      <c r="CQ56" s="68"/>
      <c r="CR56" s="68"/>
      <c r="CS56" s="68"/>
      <c r="CT56" s="68"/>
      <c r="CU56" s="68"/>
      <c r="CV56" s="68"/>
      <c r="CW56" s="68"/>
      <c r="CX56" s="68"/>
      <c r="CY56" s="68"/>
      <c r="CZ56" s="68"/>
      <c r="DA56" s="68"/>
      <c r="DB56" s="68"/>
      <c r="DC56" s="71"/>
      <c r="DD56" s="71"/>
      <c r="DE56" s="71"/>
      <c r="DF56" s="71"/>
      <c r="DG56" s="71"/>
      <c r="DH56" s="71"/>
      <c r="DI56" s="71"/>
      <c r="DJ56" s="71"/>
      <c r="DK56" s="71"/>
      <c r="DL56" s="71"/>
      <c r="DM56" s="71"/>
      <c r="DN56" s="71"/>
      <c r="DO56" s="71"/>
      <c r="DP56" s="71"/>
      <c r="DQ56" s="71"/>
      <c r="DR56" s="71"/>
      <c r="DS56" s="71"/>
      <c r="DT56" s="71"/>
      <c r="DU56" s="71"/>
      <c r="DV56" s="71"/>
      <c r="DW56" s="71"/>
      <c r="DX56" s="71"/>
      <c r="DY56" s="71"/>
      <c r="DZ56" s="71"/>
      <c r="EA56" s="71"/>
    </row>
    <row r="57" spans="1:131" ht="17.25" customHeight="1">
      <c r="A57" s="33" t="s">
        <v>53</v>
      </c>
      <c r="B57" s="34" t="s">
        <v>54</v>
      </c>
      <c r="C57" s="35">
        <v>891.35879009391408</v>
      </c>
      <c r="D57" s="35">
        <v>1056.6444186864851</v>
      </c>
      <c r="E57" s="35">
        <v>1158.75802318</v>
      </c>
      <c r="F57" s="36">
        <v>1086.6292414476395</v>
      </c>
      <c r="G57" s="35">
        <v>967.26766692499996</v>
      </c>
      <c r="H57" s="37">
        <v>1111.8506255886421</v>
      </c>
      <c r="I57" s="35">
        <v>1124.622755951448</v>
      </c>
      <c r="J57" s="35">
        <v>1191.480365989948</v>
      </c>
      <c r="K57" s="35">
        <v>1140.9455455459999</v>
      </c>
      <c r="L57" s="35">
        <v>1132.6946277009999</v>
      </c>
      <c r="M57" s="36">
        <v>1113.4447654485</v>
      </c>
      <c r="N57" s="35">
        <v>1125.0054386205002</v>
      </c>
      <c r="O57" s="35">
        <v>1229.1590331405</v>
      </c>
      <c r="P57" s="35">
        <v>1177.2870235265</v>
      </c>
      <c r="Q57" s="35">
        <v>1182.9898558324999</v>
      </c>
      <c r="R57" s="35">
        <v>1326.7256466439999</v>
      </c>
      <c r="S57" s="35">
        <v>1292.9238102814998</v>
      </c>
      <c r="T57" s="35">
        <v>1433.7317101196199</v>
      </c>
      <c r="U57" s="35">
        <v>1584.08788983912</v>
      </c>
      <c r="V57" s="35">
        <v>1486.6276016524998</v>
      </c>
      <c r="W57" s="35">
        <v>1642.3429488849999</v>
      </c>
      <c r="X57" s="35">
        <v>1640.1107075129801</v>
      </c>
      <c r="Y57" s="35">
        <v>1667.2221774669799</v>
      </c>
      <c r="Z57" s="35">
        <v>1624.05511082098</v>
      </c>
      <c r="AA57" s="35">
        <v>1702.3415527300906</v>
      </c>
      <c r="AB57" s="35">
        <v>1606.3475032285905</v>
      </c>
      <c r="AC57" s="35">
        <v>1561.5875893340906</v>
      </c>
      <c r="AD57" s="37">
        <v>1311.6753959525904</v>
      </c>
      <c r="AE57" s="35">
        <v>1741.8663082955904</v>
      </c>
      <c r="AF57" s="35">
        <v>1745.2177034935903</v>
      </c>
      <c r="AG57" s="35">
        <v>1851.5591559996453</v>
      </c>
      <c r="AH57" s="35">
        <v>1814.6409855175905</v>
      </c>
      <c r="AI57" s="35">
        <v>1834.7077459575905</v>
      </c>
      <c r="AJ57" s="35">
        <v>2468.4967463275898</v>
      </c>
      <c r="AK57" s="35">
        <v>2065.5728040775903</v>
      </c>
      <c r="AL57" s="35">
        <v>2118.08298988359</v>
      </c>
      <c r="AM57" s="35">
        <v>2356.7266610695906</v>
      </c>
      <c r="AN57" s="35">
        <v>2517.4301139292575</v>
      </c>
      <c r="AO57" s="37">
        <v>2504.634861189676</v>
      </c>
      <c r="AP57" s="35">
        <v>1670.6080352144379</v>
      </c>
      <c r="AQ57" s="35">
        <v>2283.0656909756162</v>
      </c>
      <c r="AR57" s="35">
        <v>2338.2046043194809</v>
      </c>
      <c r="AS57" s="35">
        <v>2500.7951737056005</v>
      </c>
      <c r="AT57" s="35">
        <v>2067.0200821982039</v>
      </c>
      <c r="AU57" s="35">
        <v>1985.5267380817274</v>
      </c>
      <c r="AV57" s="35">
        <v>1958.222188145302</v>
      </c>
      <c r="AW57" s="35">
        <v>1739.0725486236402</v>
      </c>
      <c r="AX57" s="35">
        <v>2086.2398911419978</v>
      </c>
      <c r="AY57" s="35">
        <v>1966.2225810299046</v>
      </c>
      <c r="AZ57" s="35">
        <v>2065.7705058235201</v>
      </c>
      <c r="BA57" s="35">
        <v>2291.2809189627801</v>
      </c>
      <c r="BB57" s="35">
        <v>2194.5915879431468</v>
      </c>
      <c r="BC57" s="35">
        <v>2113.4433298469066</v>
      </c>
      <c r="BD57" s="35">
        <v>2204.4877657222801</v>
      </c>
      <c r="BE57" s="35">
        <v>2544.1701566703186</v>
      </c>
      <c r="BF57" s="35">
        <v>2186.5850390262299</v>
      </c>
      <c r="BG57" s="35">
        <v>2456.5831875153217</v>
      </c>
      <c r="BH57" s="35">
        <v>2322.2693984811963</v>
      </c>
      <c r="BI57" s="35">
        <v>2283.3411049299971</v>
      </c>
      <c r="BJ57" s="35">
        <v>2316.6023048998081</v>
      </c>
      <c r="BK57" s="35">
        <v>2287.1737271594334</v>
      </c>
      <c r="BL57" s="35">
        <v>2031.2591319000896</v>
      </c>
      <c r="BM57" s="35">
        <v>2118.5751699216785</v>
      </c>
      <c r="BN57" s="35">
        <v>2210.3343395579368</v>
      </c>
      <c r="BO57" s="35">
        <v>2281.0785568304218</v>
      </c>
      <c r="BP57" s="35">
        <v>2367.8216701584124</v>
      </c>
      <c r="BQ57" s="35">
        <v>2723.4212127161873</v>
      </c>
      <c r="BR57" s="35">
        <v>3073.157670896876</v>
      </c>
      <c r="BS57" s="35">
        <v>2798.7447851538477</v>
      </c>
      <c r="BT57" s="35">
        <v>2903.8027931403512</v>
      </c>
      <c r="BU57" s="35">
        <v>2717.3919754314634</v>
      </c>
      <c r="BV57" s="35">
        <v>2678.3350992798705</v>
      </c>
      <c r="BW57" s="35">
        <v>2807.6900941949316</v>
      </c>
      <c r="BX57" s="35">
        <v>2567.8376008955152</v>
      </c>
      <c r="BY57" s="35">
        <v>2804.8420222062914</v>
      </c>
      <c r="BZ57" s="35">
        <v>2844.5071644991381</v>
      </c>
      <c r="CA57" s="35">
        <v>2762.0802606086777</v>
      </c>
      <c r="CB57" s="35">
        <v>2796.6664857050978</v>
      </c>
      <c r="CC57" s="35">
        <v>2735.8967098230173</v>
      </c>
      <c r="CD57" s="35">
        <v>2587.6788835863081</v>
      </c>
      <c r="CE57" s="35">
        <v>2629.3334894062832</v>
      </c>
      <c r="CF57" s="35">
        <v>2750.3072407302038</v>
      </c>
      <c r="CG57" s="35">
        <v>2892.2392977884115</v>
      </c>
      <c r="CH57" s="35">
        <v>2906.5607721494134</v>
      </c>
      <c r="CI57" s="35">
        <v>3312.3490275801146</v>
      </c>
      <c r="CJ57" s="35">
        <v>2817.883483439362</v>
      </c>
      <c r="CK57" s="35">
        <v>2824.4790978445421</v>
      </c>
      <c r="CL57" s="35">
        <v>2832.3865179143809</v>
      </c>
      <c r="CM57" s="35">
        <v>2923.7781526369117</v>
      </c>
      <c r="CN57" s="35">
        <v>3087.4127122676114</v>
      </c>
      <c r="CO57" s="35">
        <v>3449.5619082307662</v>
      </c>
      <c r="CP57" s="35">
        <v>2782.2019880259013</v>
      </c>
      <c r="CQ57" s="35">
        <v>4125.6032053961171</v>
      </c>
      <c r="CR57" s="35">
        <v>4251.192082718956</v>
      </c>
      <c r="CS57" s="35">
        <v>4297.5289400941201</v>
      </c>
      <c r="CT57" s="35">
        <v>4446.2813552762918</v>
      </c>
      <c r="CU57" s="35">
        <v>4710.9706972870172</v>
      </c>
      <c r="CV57" s="35">
        <v>4817.1430745320722</v>
      </c>
      <c r="CW57" s="35">
        <v>4927.3519358970516</v>
      </c>
      <c r="CX57" s="35">
        <v>5020.4998474367076</v>
      </c>
      <c r="CY57" s="35">
        <v>4801.2382869823095</v>
      </c>
      <c r="CZ57" s="35">
        <v>4692.9763049744743</v>
      </c>
      <c r="DA57" s="35">
        <v>5210.7579812143949</v>
      </c>
      <c r="DB57" s="35">
        <v>4783.0003253734376</v>
      </c>
      <c r="DC57" s="38">
        <v>4630.988600368496</v>
      </c>
      <c r="DD57" s="38">
        <v>4509.6959941900714</v>
      </c>
      <c r="DE57" s="38">
        <v>4711.7936753642362</v>
      </c>
      <c r="DF57" s="38">
        <v>4616.0012217394351</v>
      </c>
      <c r="DG57" s="38">
        <v>4878.9294011592719</v>
      </c>
      <c r="DH57" s="38">
        <v>4746.1633423332541</v>
      </c>
      <c r="DI57" s="38">
        <v>5325.2824715913684</v>
      </c>
      <c r="DJ57" s="38">
        <v>5541.1860658974183</v>
      </c>
      <c r="DK57" s="38">
        <v>5619.9714413319825</v>
      </c>
      <c r="DL57" s="38">
        <v>5775.6304338462423</v>
      </c>
      <c r="DM57" s="38">
        <v>6068.1121620674612</v>
      </c>
      <c r="DN57" s="38">
        <v>5589.2331374749119</v>
      </c>
      <c r="DO57" s="38">
        <v>5194.1468442355826</v>
      </c>
      <c r="DP57" s="38">
        <v>5333.0194552267467</v>
      </c>
      <c r="DQ57" s="38">
        <v>5385.6706686595744</v>
      </c>
      <c r="DR57" s="38">
        <v>5539.6742673663111</v>
      </c>
      <c r="DS57" s="38">
        <v>5602.5232902389325</v>
      </c>
      <c r="DT57" s="38">
        <v>5149.7038630589868</v>
      </c>
      <c r="DU57" s="38">
        <v>5290.4937595620104</v>
      </c>
      <c r="DV57" s="38">
        <v>5385.8735128742101</v>
      </c>
      <c r="DW57" s="38">
        <v>5586.2612344168292</v>
      </c>
      <c r="DX57" s="38">
        <v>5644.9282236303552</v>
      </c>
      <c r="DY57" s="38">
        <v>6356.2447420231292</v>
      </c>
      <c r="DZ57" s="38">
        <v>5596.1536234807236</v>
      </c>
      <c r="EA57" s="38">
        <v>5740.4111677035935</v>
      </c>
    </row>
    <row r="58" spans="1:131" ht="17.25" customHeight="1">
      <c r="A58" s="39"/>
      <c r="B58" s="40"/>
      <c r="C58" s="68"/>
      <c r="D58" s="68"/>
      <c r="E58" s="68"/>
      <c r="F58" s="69"/>
      <c r="G58" s="68"/>
      <c r="H58" s="70"/>
      <c r="I58" s="68"/>
      <c r="J58" s="68"/>
      <c r="K58" s="68"/>
      <c r="L58" s="68"/>
      <c r="M58" s="69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70"/>
      <c r="AE58" s="68"/>
      <c r="AF58" s="68"/>
      <c r="AG58" s="68"/>
      <c r="AH58" s="68"/>
      <c r="AI58" s="68"/>
      <c r="AJ58" s="68"/>
      <c r="AK58" s="68"/>
      <c r="AL58" s="68"/>
      <c r="AM58" s="68"/>
      <c r="AN58" s="68"/>
      <c r="AO58" s="70"/>
      <c r="AP58" s="68"/>
      <c r="AQ58" s="68"/>
      <c r="AR58" s="68"/>
      <c r="AS58" s="68"/>
      <c r="AT58" s="68"/>
      <c r="AU58" s="68"/>
      <c r="AV58" s="68"/>
      <c r="AW58" s="68"/>
      <c r="AX58" s="68"/>
      <c r="AY58" s="68"/>
      <c r="AZ58" s="68"/>
      <c r="BA58" s="68"/>
      <c r="BB58" s="68"/>
      <c r="BC58" s="68"/>
      <c r="BD58" s="68"/>
      <c r="BE58" s="68"/>
      <c r="BF58" s="68"/>
      <c r="BG58" s="68"/>
      <c r="BH58" s="68"/>
      <c r="BI58" s="68"/>
      <c r="BJ58" s="68"/>
      <c r="BK58" s="68"/>
      <c r="BL58" s="68"/>
      <c r="BM58" s="68"/>
      <c r="BN58" s="68"/>
      <c r="BO58" s="68"/>
      <c r="BP58" s="68"/>
      <c r="BQ58" s="68"/>
      <c r="BR58" s="68"/>
      <c r="BS58" s="68"/>
      <c r="BT58" s="68"/>
      <c r="BU58" s="68"/>
      <c r="BV58" s="68"/>
      <c r="BW58" s="68"/>
      <c r="BX58" s="68"/>
      <c r="BY58" s="68"/>
      <c r="BZ58" s="68"/>
      <c r="CA58" s="68"/>
      <c r="CB58" s="68"/>
      <c r="CC58" s="68"/>
      <c r="CD58" s="68"/>
      <c r="CE58" s="68"/>
      <c r="CF58" s="68"/>
      <c r="CG58" s="68"/>
      <c r="CH58" s="68"/>
      <c r="CI58" s="68"/>
      <c r="CJ58" s="68"/>
      <c r="CK58" s="68"/>
      <c r="CL58" s="68"/>
      <c r="CM58" s="68"/>
      <c r="CN58" s="68"/>
      <c r="CO58" s="68"/>
      <c r="CP58" s="68"/>
      <c r="CQ58" s="68"/>
      <c r="CR58" s="68"/>
      <c r="CS58" s="68"/>
      <c r="CT58" s="68"/>
      <c r="CU58" s="68"/>
      <c r="CV58" s="68"/>
      <c r="CW58" s="68"/>
      <c r="CX58" s="68"/>
      <c r="CY58" s="68"/>
      <c r="CZ58" s="68"/>
      <c r="DA58" s="68"/>
      <c r="DB58" s="68"/>
      <c r="DC58" s="71"/>
      <c r="DD58" s="71"/>
      <c r="DE58" s="71"/>
      <c r="DF58" s="71"/>
      <c r="DG58" s="71"/>
      <c r="DH58" s="71"/>
      <c r="DI58" s="71"/>
      <c r="DJ58" s="71"/>
      <c r="DK58" s="71"/>
      <c r="DL58" s="71"/>
      <c r="DM58" s="71"/>
      <c r="DN58" s="71"/>
      <c r="DO58" s="71"/>
      <c r="DP58" s="71"/>
      <c r="DQ58" s="71"/>
      <c r="DR58" s="71"/>
      <c r="DS58" s="71"/>
      <c r="DT58" s="71"/>
      <c r="DU58" s="71"/>
      <c r="DV58" s="71"/>
      <c r="DW58" s="71"/>
      <c r="DX58" s="71"/>
      <c r="DY58" s="71"/>
      <c r="DZ58" s="71"/>
      <c r="EA58" s="71"/>
    </row>
    <row r="59" spans="1:131" ht="17.25" customHeight="1">
      <c r="A59" s="33" t="s">
        <v>55</v>
      </c>
      <c r="B59" s="34" t="s">
        <v>20</v>
      </c>
      <c r="C59" s="35">
        <v>4595.0087258302892</v>
      </c>
      <c r="D59" s="35">
        <v>4609.3744127777181</v>
      </c>
      <c r="E59" s="35">
        <v>4692.7880457399997</v>
      </c>
      <c r="F59" s="36">
        <v>4773.9488077465639</v>
      </c>
      <c r="G59" s="35">
        <v>4745.1555065601679</v>
      </c>
      <c r="H59" s="37">
        <v>4766.3887033161636</v>
      </c>
      <c r="I59" s="35">
        <v>4690.0757395018809</v>
      </c>
      <c r="J59" s="35">
        <v>4593.9624307005297</v>
      </c>
      <c r="K59" s="35">
        <v>4654.0875698799291</v>
      </c>
      <c r="L59" s="35">
        <v>4710.9445552029465</v>
      </c>
      <c r="M59" s="36">
        <v>4760.5647291373807</v>
      </c>
      <c r="N59" s="35">
        <v>4787.0487720594601</v>
      </c>
      <c r="O59" s="35">
        <v>4783.1985362094438</v>
      </c>
      <c r="P59" s="35">
        <v>4828.4114589847595</v>
      </c>
      <c r="Q59" s="35">
        <v>4848.8334460238329</v>
      </c>
      <c r="R59" s="35">
        <v>4854.7607335319008</v>
      </c>
      <c r="S59" s="35">
        <v>4879.8170035578978</v>
      </c>
      <c r="T59" s="35">
        <v>4934.8851155992115</v>
      </c>
      <c r="U59" s="35">
        <v>4833.4369213227928</v>
      </c>
      <c r="V59" s="35">
        <v>4847.8614720244641</v>
      </c>
      <c r="W59" s="35">
        <v>4967.4305936878773</v>
      </c>
      <c r="X59" s="35">
        <v>5005.2474888096085</v>
      </c>
      <c r="Y59" s="35">
        <v>5048.8829894577211</v>
      </c>
      <c r="Z59" s="35">
        <v>5126.6556069006519</v>
      </c>
      <c r="AA59" s="35">
        <v>5190.1198621269205</v>
      </c>
      <c r="AB59" s="35">
        <v>5249.2121219869487</v>
      </c>
      <c r="AC59" s="35">
        <v>5275.1536384711717</v>
      </c>
      <c r="AD59" s="37">
        <v>5042.9085763165513</v>
      </c>
      <c r="AE59" s="35">
        <v>5119.5384348554353</v>
      </c>
      <c r="AF59" s="35">
        <v>5181.9412282535768</v>
      </c>
      <c r="AG59" s="35">
        <v>5425.7411493928903</v>
      </c>
      <c r="AH59" s="35">
        <v>5514.200758857889</v>
      </c>
      <c r="AI59" s="35">
        <v>5503.952546142049</v>
      </c>
      <c r="AJ59" s="35">
        <v>5497.4509983470598</v>
      </c>
      <c r="AK59" s="35">
        <v>5480.2887766782815</v>
      </c>
      <c r="AL59" s="35">
        <v>5585.4211795521533</v>
      </c>
      <c r="AM59" s="35">
        <v>5968.0043967061001</v>
      </c>
      <c r="AN59" s="35">
        <v>6059.7477470495614</v>
      </c>
      <c r="AO59" s="37">
        <v>6205.411664003248</v>
      </c>
      <c r="AP59" s="35">
        <v>6279.3029064339435</v>
      </c>
      <c r="AQ59" s="35">
        <v>6550.3253858768412</v>
      </c>
      <c r="AR59" s="35">
        <v>6640.4076421884438</v>
      </c>
      <c r="AS59" s="35">
        <v>6713.5613489597399</v>
      </c>
      <c r="AT59" s="35">
        <v>6764.4671169502817</v>
      </c>
      <c r="AU59" s="35">
        <v>6832.6088324730372</v>
      </c>
      <c r="AV59" s="35">
        <v>6872.1391006246376</v>
      </c>
      <c r="AW59" s="35">
        <v>7045.8343213686276</v>
      </c>
      <c r="AX59" s="35">
        <v>7053.2956501755962</v>
      </c>
      <c r="AY59" s="35">
        <v>7052.937620533502</v>
      </c>
      <c r="AZ59" s="35">
        <v>7225.7446839094137</v>
      </c>
      <c r="BA59" s="35">
        <v>7283.819643102509</v>
      </c>
      <c r="BB59" s="35">
        <v>7204.6304832468122</v>
      </c>
      <c r="BC59" s="35">
        <v>7395.2177491518532</v>
      </c>
      <c r="BD59" s="35">
        <v>7451.9794502169725</v>
      </c>
      <c r="BE59" s="35">
        <v>7196.1949916831391</v>
      </c>
      <c r="BF59" s="35">
        <v>7268.8023395574919</v>
      </c>
      <c r="BG59" s="35">
        <v>7095.3782834436588</v>
      </c>
      <c r="BH59" s="35">
        <v>7033.239279663806</v>
      </c>
      <c r="BI59" s="35">
        <v>7252.6787740008285</v>
      </c>
      <c r="BJ59" s="35">
        <v>7356.6344485515501</v>
      </c>
      <c r="BK59" s="35">
        <v>7074.7659786496952</v>
      </c>
      <c r="BL59" s="35">
        <v>7226.9561729135667</v>
      </c>
      <c r="BM59" s="35">
        <v>7319.1501627818125</v>
      </c>
      <c r="BN59" s="35">
        <v>7291.816722365118</v>
      </c>
      <c r="BO59" s="35">
        <v>7355.5536276228386</v>
      </c>
      <c r="BP59" s="35">
        <v>7439.1176229554085</v>
      </c>
      <c r="BQ59" s="35">
        <v>7503.6335631335805</v>
      </c>
      <c r="BR59" s="35">
        <v>7323.924223489038</v>
      </c>
      <c r="BS59" s="35">
        <v>7663.3344905583926</v>
      </c>
      <c r="BT59" s="35">
        <v>7634.8313620263671</v>
      </c>
      <c r="BU59" s="35">
        <v>7720.5028523599058</v>
      </c>
      <c r="BV59" s="35">
        <v>7813.3927577451032</v>
      </c>
      <c r="BW59" s="35">
        <v>7905.3333700187086</v>
      </c>
      <c r="BX59" s="35">
        <v>8078.4566388464409</v>
      </c>
      <c r="BY59" s="35">
        <v>8056.3380960193936</v>
      </c>
      <c r="BZ59" s="35">
        <v>8194.9144985753701</v>
      </c>
      <c r="CA59" s="35">
        <v>8292.6827569259858</v>
      </c>
      <c r="CB59" s="35">
        <v>8366.1319376420033</v>
      </c>
      <c r="CC59" s="35">
        <v>8031.3620628897206</v>
      </c>
      <c r="CD59" s="35">
        <v>8114.7079429804971</v>
      </c>
      <c r="CE59" s="35">
        <v>8152.4708362769288</v>
      </c>
      <c r="CF59" s="35">
        <v>7911.351301286305</v>
      </c>
      <c r="CG59" s="35">
        <v>7994.3139716646847</v>
      </c>
      <c r="CH59" s="35">
        <v>7634.5801462454101</v>
      </c>
      <c r="CI59" s="35">
        <v>7768.6888221236804</v>
      </c>
      <c r="CJ59" s="35">
        <v>8009.7081533126593</v>
      </c>
      <c r="CK59" s="35">
        <v>8135.9817527655086</v>
      </c>
      <c r="CL59" s="35">
        <v>8159.7078939419744</v>
      </c>
      <c r="CM59" s="35">
        <v>8335.9774665411933</v>
      </c>
      <c r="CN59" s="35">
        <v>8475.21476407314</v>
      </c>
      <c r="CO59" s="35">
        <v>8564.6252360980416</v>
      </c>
      <c r="CP59" s="35">
        <v>8710.5449322980803</v>
      </c>
      <c r="CQ59" s="35">
        <v>8825.960865222436</v>
      </c>
      <c r="CR59" s="35">
        <v>8817.4838603603439</v>
      </c>
      <c r="CS59" s="35">
        <v>8900.1231851066786</v>
      </c>
      <c r="CT59" s="35">
        <v>9031.4316386669816</v>
      </c>
      <c r="CU59" s="35">
        <v>9125.6648297242173</v>
      </c>
      <c r="CV59" s="35">
        <v>9325.7448180481715</v>
      </c>
      <c r="CW59" s="35">
        <v>9462.2711494100477</v>
      </c>
      <c r="CX59" s="35">
        <v>9369.2483138895022</v>
      </c>
      <c r="CY59" s="35">
        <v>9536.2711919294725</v>
      </c>
      <c r="CZ59" s="35">
        <v>9695.877476898344</v>
      </c>
      <c r="DA59" s="35">
        <v>9816.4101902208859</v>
      </c>
      <c r="DB59" s="35">
        <v>9743.2932996068885</v>
      </c>
      <c r="DC59" s="38">
        <v>10104.212646211103</v>
      </c>
      <c r="DD59" s="38">
        <v>10110.571637897903</v>
      </c>
      <c r="DE59" s="38">
        <v>10205.576032899595</v>
      </c>
      <c r="DF59" s="38">
        <v>10364.472421348144</v>
      </c>
      <c r="DG59" s="38">
        <v>10496.064836905789</v>
      </c>
      <c r="DH59" s="38">
        <v>10625.99825868777</v>
      </c>
      <c r="DI59" s="38">
        <v>10336.334043062416</v>
      </c>
      <c r="DJ59" s="38">
        <v>10352.799997683063</v>
      </c>
      <c r="DK59" s="38">
        <v>10589.103429814766</v>
      </c>
      <c r="DL59" s="38">
        <v>10780.304757278269</v>
      </c>
      <c r="DM59" s="38">
        <v>10877.991777715242</v>
      </c>
      <c r="DN59" s="38">
        <v>11060.309068871717</v>
      </c>
      <c r="DO59" s="38">
        <v>11364.757766204573</v>
      </c>
      <c r="DP59" s="38">
        <v>11366.498920374215</v>
      </c>
      <c r="DQ59" s="38">
        <v>11449.245218048387</v>
      </c>
      <c r="DR59" s="38">
        <v>11594.489056885352</v>
      </c>
      <c r="DS59" s="38">
        <v>11830.461587255128</v>
      </c>
      <c r="DT59" s="38">
        <v>12070.788661100627</v>
      </c>
      <c r="DU59" s="38">
        <v>12219.965510579648</v>
      </c>
      <c r="DV59" s="38">
        <v>12110.932791714649</v>
      </c>
      <c r="DW59" s="38">
        <v>12275.464620277549</v>
      </c>
      <c r="DX59" s="38">
        <v>12773.618247122806</v>
      </c>
      <c r="DY59" s="38">
        <v>12915.82431752125</v>
      </c>
      <c r="DZ59" s="38">
        <v>13004.653399706989</v>
      </c>
      <c r="EA59" s="38">
        <v>13142.402262228408</v>
      </c>
    </row>
    <row r="60" spans="1:131" ht="17.25" customHeight="1">
      <c r="A60" s="39"/>
      <c r="B60" s="40"/>
      <c r="C60" s="45"/>
      <c r="D60" s="45"/>
      <c r="E60" s="45"/>
      <c r="F60" s="46"/>
      <c r="G60" s="45"/>
      <c r="H60" s="47"/>
      <c r="I60" s="45"/>
      <c r="J60" s="45"/>
      <c r="K60" s="45"/>
      <c r="L60" s="45"/>
      <c r="M60" s="46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7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7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  <c r="BP60" s="45"/>
      <c r="BQ60" s="45"/>
      <c r="BR60" s="45"/>
      <c r="BS60" s="45"/>
      <c r="BT60" s="45"/>
      <c r="BU60" s="45"/>
      <c r="BV60" s="45"/>
      <c r="BW60" s="45"/>
      <c r="BX60" s="45"/>
      <c r="BY60" s="45"/>
      <c r="BZ60" s="45"/>
      <c r="CA60" s="45"/>
      <c r="CB60" s="45"/>
      <c r="CC60" s="45"/>
      <c r="CD60" s="45"/>
      <c r="CE60" s="45"/>
      <c r="CF60" s="45"/>
      <c r="CG60" s="45"/>
      <c r="CH60" s="45"/>
      <c r="CI60" s="45"/>
      <c r="CJ60" s="45"/>
      <c r="CK60" s="45"/>
      <c r="CL60" s="45"/>
      <c r="CM60" s="45"/>
      <c r="CN60" s="45"/>
      <c r="CO60" s="45"/>
      <c r="CP60" s="45"/>
      <c r="CQ60" s="45"/>
      <c r="CR60" s="45"/>
      <c r="CS60" s="45"/>
      <c r="CT60" s="45"/>
      <c r="CU60" s="45"/>
      <c r="CV60" s="45"/>
      <c r="CW60" s="45"/>
      <c r="CX60" s="45"/>
      <c r="CY60" s="45"/>
      <c r="CZ60" s="45"/>
      <c r="DA60" s="45"/>
      <c r="DB60" s="45"/>
      <c r="DC60" s="48"/>
      <c r="DD60" s="48"/>
      <c r="DE60" s="48"/>
      <c r="DF60" s="48"/>
      <c r="DG60" s="48"/>
      <c r="DH60" s="48"/>
      <c r="DI60" s="48"/>
      <c r="DJ60" s="48"/>
      <c r="DK60" s="48"/>
      <c r="DL60" s="48"/>
      <c r="DM60" s="48"/>
      <c r="DN60" s="48"/>
      <c r="DO60" s="48"/>
      <c r="DP60" s="48"/>
      <c r="DQ60" s="48"/>
      <c r="DR60" s="48"/>
      <c r="DS60" s="48"/>
      <c r="DT60" s="48"/>
      <c r="DU60" s="48"/>
      <c r="DV60" s="48"/>
      <c r="DW60" s="48"/>
      <c r="DX60" s="48"/>
      <c r="DY60" s="48"/>
      <c r="DZ60" s="48"/>
      <c r="EA60" s="48"/>
    </row>
    <row r="61" spans="1:131" ht="17.25" customHeight="1">
      <c r="A61" s="33"/>
      <c r="B61" s="34" t="s">
        <v>56</v>
      </c>
      <c r="C61" s="35">
        <v>25474.471451395435</v>
      </c>
      <c r="D61" s="35">
        <v>26072.063895684201</v>
      </c>
      <c r="E61" s="35">
        <v>26415.344452919999</v>
      </c>
      <c r="F61" s="36">
        <v>26856.415235024204</v>
      </c>
      <c r="G61" s="35">
        <v>27494.964101177593</v>
      </c>
      <c r="H61" s="37">
        <v>27955.940532792596</v>
      </c>
      <c r="I61" s="35">
        <v>28194.361602293327</v>
      </c>
      <c r="J61" s="35">
        <v>28336.892915349792</v>
      </c>
      <c r="K61" s="35">
        <v>28563.364929485935</v>
      </c>
      <c r="L61" s="35">
        <v>28740.361376723948</v>
      </c>
      <c r="M61" s="36">
        <v>29096.352207255884</v>
      </c>
      <c r="N61" s="35">
        <v>29423.313250309962</v>
      </c>
      <c r="O61" s="35">
        <v>29904.420293369942</v>
      </c>
      <c r="P61" s="35">
        <v>30192.423819521264</v>
      </c>
      <c r="Q61" s="35">
        <v>30534.515536923249</v>
      </c>
      <c r="R61" s="35">
        <v>30645.306166036931</v>
      </c>
      <c r="S61" s="35">
        <v>30723.142805009404</v>
      </c>
      <c r="T61" s="35">
        <v>30582.685570265083</v>
      </c>
      <c r="U61" s="35">
        <v>31026.051213552913</v>
      </c>
      <c r="V61" s="35">
        <v>31204.967849636967</v>
      </c>
      <c r="W61" s="35">
        <v>31436.788752572884</v>
      </c>
      <c r="X61" s="35">
        <v>31766.227604989104</v>
      </c>
      <c r="Y61" s="35">
        <v>32105.986535472326</v>
      </c>
      <c r="Z61" s="35">
        <v>32381.205792838246</v>
      </c>
      <c r="AA61" s="35">
        <v>32750.688683894688</v>
      </c>
      <c r="AB61" s="35">
        <v>33028.06547089458</v>
      </c>
      <c r="AC61" s="35">
        <v>33597.285546806248</v>
      </c>
      <c r="AD61" s="37">
        <v>33479.612832110324</v>
      </c>
      <c r="AE61" s="35">
        <v>33528.234725332208</v>
      </c>
      <c r="AF61" s="35">
        <v>33945.25242310921</v>
      </c>
      <c r="AG61" s="35">
        <v>34531.168337755749</v>
      </c>
      <c r="AH61" s="35">
        <v>35377.395748930096</v>
      </c>
      <c r="AI61" s="35">
        <v>35546.314184447794</v>
      </c>
      <c r="AJ61" s="35">
        <v>36611.780369795364</v>
      </c>
      <c r="AK61" s="35">
        <v>36437.036160879419</v>
      </c>
      <c r="AL61" s="35">
        <v>36579.440659070511</v>
      </c>
      <c r="AM61" s="35">
        <v>37142.506880988556</v>
      </c>
      <c r="AN61" s="35">
        <v>37843.823665280754</v>
      </c>
      <c r="AO61" s="37">
        <v>38957.022858502925</v>
      </c>
      <c r="AP61" s="35">
        <v>39246.418509886862</v>
      </c>
      <c r="AQ61" s="35">
        <v>41293.583773737446</v>
      </c>
      <c r="AR61" s="35">
        <v>41489.263434951557</v>
      </c>
      <c r="AS61" s="35">
        <v>41558.040422224731</v>
      </c>
      <c r="AT61" s="35">
        <v>41583.506601367233</v>
      </c>
      <c r="AU61" s="35">
        <v>41724.410902765681</v>
      </c>
      <c r="AV61" s="35">
        <v>41930.542897229068</v>
      </c>
      <c r="AW61" s="35">
        <v>42394.904265790479</v>
      </c>
      <c r="AX61" s="35">
        <v>42837.910244615814</v>
      </c>
      <c r="AY61" s="35">
        <v>42727.796492423404</v>
      </c>
      <c r="AZ61" s="35">
        <v>43656.6473520117</v>
      </c>
      <c r="BA61" s="35">
        <v>44566.275999392819</v>
      </c>
      <c r="BB61" s="35">
        <v>44600.121653329959</v>
      </c>
      <c r="BC61" s="35">
        <v>44849.659281448767</v>
      </c>
      <c r="BD61" s="35">
        <v>44964.778968119259</v>
      </c>
      <c r="BE61" s="35">
        <v>44265.953943303459</v>
      </c>
      <c r="BF61" s="35">
        <v>44213.112024193724</v>
      </c>
      <c r="BG61" s="35">
        <v>44416.633551558982</v>
      </c>
      <c r="BH61" s="35">
        <v>44552.782204115014</v>
      </c>
      <c r="BI61" s="35">
        <v>45009.054431410827</v>
      </c>
      <c r="BJ61" s="35">
        <v>45312.920665760117</v>
      </c>
      <c r="BK61" s="35">
        <v>43235.787246349129</v>
      </c>
      <c r="BL61" s="35">
        <v>43097.493635653664</v>
      </c>
      <c r="BM61" s="35">
        <v>43203.774808233495</v>
      </c>
      <c r="BN61" s="35">
        <v>43661.834296991954</v>
      </c>
      <c r="BO61" s="35">
        <v>43974.956510773256</v>
      </c>
      <c r="BP61" s="35">
        <v>44381.176624370994</v>
      </c>
      <c r="BQ61" s="35">
        <v>44497.792306220872</v>
      </c>
      <c r="BR61" s="35">
        <v>44816.576910465919</v>
      </c>
      <c r="BS61" s="35">
        <v>45160.287153902238</v>
      </c>
      <c r="BT61" s="35">
        <v>45783.010751153786</v>
      </c>
      <c r="BU61" s="35">
        <v>46501.674701855991</v>
      </c>
      <c r="BV61" s="35">
        <v>47074.090090173944</v>
      </c>
      <c r="BW61" s="35">
        <v>47894.003678153691</v>
      </c>
      <c r="BX61" s="35">
        <v>47942.826129506633</v>
      </c>
      <c r="BY61" s="35">
        <v>48371.125310600342</v>
      </c>
      <c r="BZ61" s="35">
        <v>48916.095699009165</v>
      </c>
      <c r="CA61" s="35">
        <v>49255.747113939324</v>
      </c>
      <c r="CB61" s="35">
        <v>49659.18436171177</v>
      </c>
      <c r="CC61" s="35">
        <v>48698.191211594225</v>
      </c>
      <c r="CD61" s="35">
        <v>48761.357791491457</v>
      </c>
      <c r="CE61" s="35">
        <v>49222.68606444788</v>
      </c>
      <c r="CF61" s="35">
        <v>49905.491819543342</v>
      </c>
      <c r="CG61" s="35">
        <v>50217.162324114026</v>
      </c>
      <c r="CH61" s="35">
        <v>46912.906296941721</v>
      </c>
      <c r="CI61" s="35">
        <v>47409.792134913303</v>
      </c>
      <c r="CJ61" s="35">
        <v>47875.192852699918</v>
      </c>
      <c r="CK61" s="35">
        <v>48388.659543081478</v>
      </c>
      <c r="CL61" s="35">
        <v>48971.714601216074</v>
      </c>
      <c r="CM61" s="35">
        <v>49487.197196966634</v>
      </c>
      <c r="CN61" s="35">
        <v>49783.066297619967</v>
      </c>
      <c r="CO61" s="35">
        <v>50852.368546052159</v>
      </c>
      <c r="CP61" s="35">
        <v>51434.678698228876</v>
      </c>
      <c r="CQ61" s="35">
        <v>53196.983414472481</v>
      </c>
      <c r="CR61" s="35">
        <v>53885.432490609091</v>
      </c>
      <c r="CS61" s="35">
        <v>53522.373320540595</v>
      </c>
      <c r="CT61" s="35">
        <v>53888.2107806731</v>
      </c>
      <c r="CU61" s="35">
        <v>54959.28129971445</v>
      </c>
      <c r="CV61" s="35">
        <v>54870.586194286108</v>
      </c>
      <c r="CW61" s="35">
        <v>55943.655789739103</v>
      </c>
      <c r="CX61" s="35">
        <v>56793.800618429115</v>
      </c>
      <c r="CY61" s="35">
        <v>57326.641862916513</v>
      </c>
      <c r="CZ61" s="35">
        <v>57678.576852817707</v>
      </c>
      <c r="DA61" s="35">
        <v>58472.529791763511</v>
      </c>
      <c r="DB61" s="35">
        <v>58061.340148388554</v>
      </c>
      <c r="DC61" s="38">
        <v>58439.562505703514</v>
      </c>
      <c r="DD61" s="38">
        <v>59188.973477353058</v>
      </c>
      <c r="DE61" s="38">
        <v>59922.185490349126</v>
      </c>
      <c r="DF61" s="38">
        <v>60473.288928725233</v>
      </c>
      <c r="DG61" s="38">
        <v>61496.319549418913</v>
      </c>
      <c r="DH61" s="38">
        <v>61671.708856908954</v>
      </c>
      <c r="DI61" s="38">
        <v>62181.74430304089</v>
      </c>
      <c r="DJ61" s="38">
        <v>63406.936379661282</v>
      </c>
      <c r="DK61" s="38">
        <v>64027.250872396631</v>
      </c>
      <c r="DL61" s="38">
        <v>64697.901216674509</v>
      </c>
      <c r="DM61" s="38">
        <v>65575.577525555695</v>
      </c>
      <c r="DN61" s="38">
        <v>65330.12716289534</v>
      </c>
      <c r="DO61" s="38">
        <v>65246.331665826561</v>
      </c>
      <c r="DP61" s="38">
        <v>65872.875149534229</v>
      </c>
      <c r="DQ61" s="38">
        <v>66183.274304624589</v>
      </c>
      <c r="DR61" s="38">
        <v>65927.87564363901</v>
      </c>
      <c r="DS61" s="38">
        <v>66401.152564357719</v>
      </c>
      <c r="DT61" s="38">
        <v>66533.399309374843</v>
      </c>
      <c r="DU61" s="38">
        <v>67253.192607427132</v>
      </c>
      <c r="DV61" s="38">
        <v>67943.60492110817</v>
      </c>
      <c r="DW61" s="38">
        <v>68325.074927102571</v>
      </c>
      <c r="DX61" s="38">
        <v>69106.468411983151</v>
      </c>
      <c r="DY61" s="38">
        <v>70422.862241628827</v>
      </c>
      <c r="DZ61" s="38">
        <v>70226.090863636899</v>
      </c>
      <c r="EA61" s="38">
        <v>70474.04758085779</v>
      </c>
    </row>
    <row r="62" spans="1:131" ht="17.25" customHeight="1" thickBot="1">
      <c r="A62" s="73"/>
      <c r="B62" s="74"/>
      <c r="C62" s="75"/>
      <c r="D62" s="75"/>
      <c r="E62" s="75"/>
      <c r="F62" s="76"/>
      <c r="G62" s="75"/>
      <c r="H62" s="77"/>
      <c r="I62" s="75"/>
      <c r="J62" s="75"/>
      <c r="K62" s="75"/>
      <c r="L62" s="75"/>
      <c r="M62" s="76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7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7"/>
      <c r="AP62" s="75"/>
      <c r="AQ62" s="75"/>
      <c r="AR62" s="75"/>
      <c r="AS62" s="75"/>
      <c r="AT62" s="75"/>
      <c r="AU62" s="75"/>
      <c r="AV62" s="75"/>
      <c r="AW62" s="75"/>
      <c r="AX62" s="75"/>
      <c r="AY62" s="75"/>
      <c r="AZ62" s="75"/>
      <c r="BA62" s="75"/>
      <c r="BB62" s="75"/>
      <c r="BC62" s="75"/>
      <c r="BD62" s="75"/>
      <c r="BE62" s="75"/>
      <c r="BF62" s="75"/>
      <c r="BG62" s="75"/>
      <c r="BH62" s="75"/>
      <c r="BI62" s="75"/>
      <c r="BJ62" s="75"/>
      <c r="BK62" s="75"/>
      <c r="BL62" s="75"/>
      <c r="BM62" s="75"/>
      <c r="BN62" s="75"/>
      <c r="BO62" s="75"/>
      <c r="BP62" s="75"/>
      <c r="BQ62" s="75"/>
      <c r="BR62" s="75"/>
      <c r="BS62" s="75"/>
      <c r="BT62" s="75"/>
      <c r="BU62" s="75"/>
      <c r="BV62" s="75"/>
      <c r="BW62" s="75"/>
      <c r="BX62" s="75"/>
      <c r="BY62" s="75"/>
      <c r="BZ62" s="75"/>
      <c r="CA62" s="75"/>
      <c r="CB62" s="75"/>
      <c r="CC62" s="75"/>
      <c r="CD62" s="75"/>
      <c r="CE62" s="75"/>
      <c r="CF62" s="75"/>
      <c r="CG62" s="75"/>
      <c r="CH62" s="75"/>
      <c r="CI62" s="75"/>
      <c r="CJ62" s="75"/>
      <c r="CK62" s="75"/>
      <c r="CL62" s="75"/>
      <c r="CM62" s="75"/>
      <c r="CN62" s="75"/>
      <c r="CO62" s="75"/>
      <c r="CP62" s="75"/>
      <c r="CQ62" s="75"/>
      <c r="CR62" s="75"/>
      <c r="CS62" s="75"/>
      <c r="CT62" s="75"/>
      <c r="CU62" s="75"/>
      <c r="CV62" s="75"/>
      <c r="CW62" s="75"/>
      <c r="CX62" s="75"/>
      <c r="CY62" s="75"/>
      <c r="CZ62" s="75"/>
      <c r="DA62" s="75"/>
      <c r="DB62" s="75"/>
      <c r="DC62" s="78"/>
      <c r="DD62" s="78"/>
      <c r="DE62" s="78"/>
      <c r="DF62" s="78"/>
      <c r="DG62" s="78"/>
      <c r="DH62" s="78"/>
      <c r="DI62" s="78"/>
      <c r="DJ62" s="78"/>
      <c r="DK62" s="78"/>
      <c r="DL62" s="78"/>
      <c r="DM62" s="78"/>
      <c r="DN62" s="78"/>
      <c r="DO62" s="78"/>
      <c r="DP62" s="78"/>
      <c r="DQ62" s="78"/>
      <c r="DR62" s="78"/>
      <c r="DS62" s="78"/>
      <c r="DT62" s="78"/>
      <c r="DU62" s="78"/>
      <c r="DV62" s="78"/>
      <c r="DW62" s="78"/>
      <c r="DX62" s="78"/>
      <c r="DY62" s="78"/>
      <c r="DZ62" s="78"/>
      <c r="EA62" s="78"/>
    </row>
    <row r="63" spans="1:131" ht="15.75" thickTop="1">
      <c r="A63" s="18" t="s">
        <v>57</v>
      </c>
      <c r="B63" s="13"/>
      <c r="C63" s="13"/>
      <c r="D63" s="13"/>
      <c r="E63" s="13"/>
      <c r="F63" s="13"/>
      <c r="G63" s="13"/>
      <c r="H63" s="13"/>
      <c r="I63" s="13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</row>
    <row r="64" spans="1:131" ht="12.75" customHeight="1">
      <c r="A64" s="18" t="s">
        <v>59</v>
      </c>
      <c r="B64" s="13"/>
      <c r="C64" s="13"/>
      <c r="D64" s="13"/>
      <c r="E64" s="13"/>
      <c r="F64" s="13"/>
      <c r="G64" s="13"/>
      <c r="H64" s="13"/>
      <c r="I64" s="13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1:36">
      <c r="A65" s="18" t="s">
        <v>61</v>
      </c>
      <c r="C65" s="13"/>
      <c r="D65" s="13"/>
      <c r="E65" s="13"/>
      <c r="F65" s="13"/>
      <c r="G65" s="13"/>
      <c r="H65" s="13"/>
      <c r="I65" s="13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1:36">
      <c r="A66" s="18"/>
      <c r="B66" s="13"/>
      <c r="C66" s="13"/>
      <c r="D66" s="13"/>
      <c r="E66" s="13"/>
      <c r="F66" s="13"/>
      <c r="G66" s="13"/>
      <c r="H66" s="13"/>
      <c r="I66" s="13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1:36">
      <c r="A67" s="18"/>
      <c r="B67" s="13"/>
      <c r="C67" s="13"/>
      <c r="D67" s="13"/>
      <c r="E67" s="13"/>
      <c r="F67" s="13"/>
      <c r="G67" s="13"/>
      <c r="H67" s="13"/>
      <c r="I67" s="13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1:36">
      <c r="A68" s="18"/>
      <c r="B68" s="13"/>
      <c r="C68" s="13"/>
      <c r="D68" s="13"/>
      <c r="E68" s="13"/>
      <c r="F68" s="13"/>
      <c r="G68" s="13"/>
      <c r="H68" s="13"/>
      <c r="I68" s="13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1:36" hidden="1">
      <c r="A69" s="18"/>
      <c r="B69" s="13"/>
      <c r="C69" s="13"/>
      <c r="D69" s="13"/>
      <c r="E69" s="13"/>
      <c r="F69" s="13"/>
      <c r="G69" s="13"/>
      <c r="H69" s="13"/>
      <c r="I69" s="13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1:36">
      <c r="A70" s="18"/>
      <c r="B70" s="13"/>
      <c r="C70" s="13"/>
      <c r="D70" s="13"/>
      <c r="E70" s="13"/>
      <c r="F70" s="13"/>
      <c r="G70" s="13"/>
      <c r="H70" s="13"/>
      <c r="I70" s="13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1:36">
      <c r="A71" s="18"/>
      <c r="B71" s="13"/>
      <c r="C71" s="13"/>
      <c r="D71" s="13"/>
      <c r="E71" s="13"/>
      <c r="F71" s="13"/>
      <c r="G71" s="13"/>
      <c r="H71" s="13"/>
      <c r="I71" s="13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  <row r="72" spans="1:36">
      <c r="A72" s="18"/>
      <c r="B72" s="13"/>
      <c r="C72" s="13"/>
      <c r="D72" s="13"/>
      <c r="E72" s="13"/>
      <c r="F72" s="13"/>
      <c r="G72" s="13"/>
      <c r="H72" s="13"/>
      <c r="I72" s="13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</row>
    <row r="73" spans="1:36">
      <c r="A73" s="18"/>
      <c r="B73" s="13"/>
      <c r="C73" s="13"/>
      <c r="D73" s="13"/>
      <c r="E73" s="13"/>
      <c r="F73" s="13"/>
      <c r="G73" s="13"/>
      <c r="H73" s="13"/>
      <c r="I73" s="13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</row>
    <row r="74" spans="1:36">
      <c r="A74" s="18"/>
      <c r="B74" s="13"/>
      <c r="C74" s="13"/>
      <c r="D74" s="13"/>
      <c r="E74" s="13"/>
      <c r="F74" s="13"/>
      <c r="G74" s="13"/>
      <c r="H74" s="13"/>
      <c r="I74" s="13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</row>
    <row r="75" spans="1:36">
      <c r="A75" s="18"/>
      <c r="B75" s="13"/>
      <c r="C75" s="13"/>
      <c r="D75" s="13"/>
      <c r="E75" s="13"/>
      <c r="F75" s="13"/>
      <c r="G75" s="13"/>
      <c r="H75" s="13"/>
      <c r="I75" s="13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</row>
    <row r="76" spans="1:36">
      <c r="A76" s="18"/>
      <c r="B76" s="13"/>
      <c r="C76" s="13"/>
      <c r="D76" s="13"/>
      <c r="E76" s="13"/>
      <c r="F76" s="13"/>
      <c r="G76" s="13"/>
      <c r="H76" s="13"/>
      <c r="I76" s="13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</row>
    <row r="77" spans="1:36">
      <c r="A77" s="18"/>
      <c r="B77" s="13"/>
      <c r="C77" s="13"/>
      <c r="D77" s="13"/>
      <c r="E77" s="13"/>
      <c r="F77" s="13"/>
      <c r="G77" s="13"/>
      <c r="H77" s="13"/>
      <c r="I77" s="13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</row>
    <row r="78" spans="1:36">
      <c r="A78" s="18"/>
      <c r="B78" s="13"/>
      <c r="C78" s="13"/>
      <c r="D78" s="13"/>
      <c r="E78" s="13"/>
      <c r="F78" s="13"/>
      <c r="G78" s="13"/>
      <c r="H78" s="13"/>
      <c r="I78" s="13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</row>
    <row r="79" spans="1:36">
      <c r="A79" s="18"/>
      <c r="B79" s="13"/>
      <c r="C79" s="13"/>
      <c r="D79" s="13"/>
      <c r="E79" s="13"/>
      <c r="F79" s="13"/>
      <c r="G79" s="13"/>
      <c r="H79" s="13"/>
      <c r="I79" s="13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</row>
    <row r="80" spans="1:36">
      <c r="A80" s="18"/>
      <c r="B80" s="13"/>
      <c r="C80" s="13"/>
      <c r="D80" s="13"/>
      <c r="E80" s="13"/>
      <c r="F80" s="13"/>
      <c r="G80" s="13"/>
      <c r="H80" s="13"/>
      <c r="I80" s="13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</row>
    <row r="81" spans="1:36">
      <c r="A81" s="18"/>
      <c r="B81" s="13"/>
      <c r="C81" s="13"/>
      <c r="D81" s="13"/>
      <c r="E81" s="13"/>
      <c r="F81" s="13"/>
      <c r="G81" s="13"/>
      <c r="H81" s="13"/>
      <c r="I81" s="13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</row>
    <row r="82" spans="1:36">
      <c r="A82" s="18"/>
      <c r="B82" s="13"/>
      <c r="C82" s="13"/>
      <c r="D82" s="13"/>
      <c r="E82" s="13"/>
      <c r="F82" s="13"/>
      <c r="G82" s="13"/>
      <c r="H82" s="13"/>
      <c r="I82" s="13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</row>
    <row r="83" spans="1:36">
      <c r="A83" s="18"/>
      <c r="B83" s="13"/>
      <c r="C83" s="13"/>
      <c r="D83" s="13"/>
      <c r="E83" s="13"/>
      <c r="F83" s="13"/>
      <c r="G83" s="13"/>
      <c r="H83" s="13"/>
      <c r="I83" s="13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</row>
    <row r="84" spans="1:36">
      <c r="A84" s="18"/>
      <c r="B84" s="13"/>
      <c r="C84" s="13"/>
      <c r="D84" s="13"/>
      <c r="E84" s="13"/>
      <c r="F84" s="13"/>
      <c r="G84" s="13"/>
      <c r="H84" s="13"/>
      <c r="I84" s="13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</row>
    <row r="85" spans="1:36">
      <c r="A85" s="18"/>
      <c r="B85" s="13"/>
      <c r="C85" s="13"/>
      <c r="D85" s="13"/>
      <c r="E85" s="13"/>
      <c r="F85" s="13"/>
      <c r="G85" s="13"/>
      <c r="H85" s="13"/>
      <c r="I85" s="13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</row>
    <row r="86" spans="1:36">
      <c r="A86" s="18"/>
      <c r="B86" s="13"/>
      <c r="C86" s="13"/>
      <c r="D86" s="13"/>
      <c r="E86" s="13"/>
      <c r="F86" s="13"/>
      <c r="G86" s="13"/>
      <c r="H86" s="13"/>
      <c r="I86" s="13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</row>
    <row r="87" spans="1:36">
      <c r="A87" s="18"/>
      <c r="B87" s="13"/>
      <c r="C87" s="13"/>
      <c r="D87" s="13"/>
      <c r="E87" s="13"/>
      <c r="F87" s="13"/>
      <c r="G87" s="13"/>
      <c r="H87" s="13"/>
      <c r="I87" s="13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</row>
    <row r="88" spans="1:36">
      <c r="A88" s="18"/>
      <c r="B88" s="13"/>
      <c r="C88" s="13"/>
      <c r="D88" s="13"/>
      <c r="E88" s="13"/>
      <c r="F88" s="13"/>
      <c r="G88" s="13"/>
      <c r="H88" s="13"/>
      <c r="I88" s="13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</row>
    <row r="89" spans="1:36">
      <c r="A89" s="18"/>
      <c r="B89" s="13"/>
      <c r="C89" s="13"/>
      <c r="D89" s="13"/>
      <c r="E89" s="13"/>
      <c r="F89" s="13"/>
      <c r="G89" s="13"/>
      <c r="H89" s="13"/>
      <c r="I89" s="13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</row>
    <row r="90" spans="1:36">
      <c r="A90" s="18"/>
      <c r="B90" s="13"/>
      <c r="C90" s="13"/>
      <c r="D90" s="13"/>
      <c r="E90" s="13"/>
      <c r="F90" s="13"/>
      <c r="G90" s="13"/>
      <c r="H90" s="13"/>
      <c r="I90" s="13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</row>
    <row r="91" spans="1:36">
      <c r="A91" s="18"/>
      <c r="B91" s="13"/>
      <c r="C91" s="13"/>
      <c r="D91" s="13"/>
      <c r="E91" s="13"/>
      <c r="F91" s="13"/>
      <c r="G91" s="13"/>
      <c r="H91" s="13"/>
      <c r="I91" s="13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</row>
    <row r="92" spans="1:36">
      <c r="A92" s="18"/>
      <c r="B92" s="13"/>
      <c r="C92" s="13"/>
      <c r="D92" s="13"/>
      <c r="E92" s="13"/>
      <c r="F92" s="13"/>
      <c r="G92" s="13"/>
      <c r="H92" s="13"/>
      <c r="I92" s="13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</row>
    <row r="93" spans="1:36">
      <c r="A93" s="18"/>
      <c r="B93" s="13"/>
      <c r="C93" s="13"/>
      <c r="D93" s="13"/>
      <c r="E93" s="13"/>
      <c r="F93" s="13"/>
      <c r="G93" s="13"/>
      <c r="H93" s="13"/>
      <c r="I93" s="13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</row>
    <row r="94" spans="1:36">
      <c r="A94" s="18"/>
      <c r="B94" s="13"/>
      <c r="C94" s="13"/>
      <c r="D94" s="13"/>
      <c r="E94" s="13"/>
      <c r="F94" s="13"/>
      <c r="G94" s="13"/>
      <c r="H94" s="13"/>
      <c r="I94" s="13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</row>
    <row r="95" spans="1:36">
      <c r="A95" s="18"/>
      <c r="B95" s="13"/>
      <c r="C95" s="13"/>
      <c r="D95" s="13"/>
      <c r="E95" s="13"/>
      <c r="F95" s="13"/>
      <c r="G95" s="13"/>
      <c r="H95" s="13"/>
      <c r="I95" s="13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</row>
    <row r="96" spans="1:36">
      <c r="A96" s="18"/>
      <c r="B96" s="13"/>
      <c r="C96" s="13"/>
      <c r="D96" s="13"/>
      <c r="E96" s="13"/>
      <c r="F96" s="13"/>
      <c r="G96" s="13"/>
      <c r="H96" s="13"/>
      <c r="I96" s="13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</row>
    <row r="97" spans="1:36">
      <c r="A97" s="18"/>
      <c r="B97" s="13"/>
      <c r="C97" s="13"/>
      <c r="D97" s="13"/>
      <c r="E97" s="13"/>
      <c r="F97" s="13"/>
      <c r="G97" s="13"/>
      <c r="H97" s="13"/>
      <c r="I97" s="13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</row>
    <row r="98" spans="1:36">
      <c r="A98" s="18"/>
      <c r="B98" s="13"/>
      <c r="C98" s="13"/>
      <c r="D98" s="13"/>
      <c r="E98" s="13"/>
      <c r="F98" s="13"/>
      <c r="G98" s="13"/>
      <c r="H98" s="13"/>
      <c r="I98" s="13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</row>
    <row r="99" spans="1:36">
      <c r="A99" s="18"/>
      <c r="B99" s="13"/>
      <c r="C99" s="13"/>
      <c r="D99" s="13"/>
      <c r="E99" s="13"/>
      <c r="F99" s="13"/>
      <c r="G99" s="13"/>
      <c r="H99" s="13"/>
      <c r="I99" s="13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</row>
    <row r="100" spans="1:36">
      <c r="A100" s="18"/>
      <c r="B100" s="13"/>
      <c r="C100" s="13"/>
      <c r="D100" s="13"/>
      <c r="E100" s="13"/>
      <c r="F100" s="13"/>
      <c r="G100" s="13"/>
      <c r="H100" s="13"/>
      <c r="I100" s="13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</row>
    <row r="101" spans="1:36">
      <c r="A101" s="18"/>
      <c r="B101" s="13"/>
      <c r="C101" s="13"/>
      <c r="D101" s="13"/>
      <c r="E101" s="13"/>
      <c r="F101" s="13"/>
      <c r="G101" s="13"/>
      <c r="H101" s="13"/>
      <c r="I101" s="13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</row>
    <row r="102" spans="1:36">
      <c r="A102" s="18"/>
      <c r="B102" s="13"/>
      <c r="C102" s="13"/>
      <c r="D102" s="13"/>
      <c r="E102" s="13"/>
      <c r="F102" s="13"/>
      <c r="G102" s="13"/>
      <c r="H102" s="13"/>
      <c r="I102" s="13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</row>
    <row r="103" spans="1:36">
      <c r="A103" s="18"/>
      <c r="B103" s="13"/>
      <c r="C103" s="13"/>
      <c r="D103" s="13"/>
      <c r="E103" s="13"/>
      <c r="F103" s="13"/>
      <c r="G103" s="13"/>
      <c r="H103" s="13"/>
      <c r="I103" s="13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</row>
    <row r="104" spans="1:36">
      <c r="A104" s="18"/>
      <c r="B104" s="13"/>
      <c r="C104" s="13"/>
      <c r="D104" s="13"/>
      <c r="E104" s="13"/>
      <c r="F104" s="13"/>
      <c r="G104" s="13"/>
      <c r="H104" s="13"/>
      <c r="I104" s="13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</row>
    <row r="105" spans="1:36">
      <c r="A105" s="18"/>
      <c r="B105" s="13"/>
      <c r="C105" s="13"/>
      <c r="D105" s="13"/>
      <c r="E105" s="13"/>
      <c r="F105" s="13"/>
      <c r="G105" s="13"/>
      <c r="H105" s="13"/>
      <c r="I105" s="13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</row>
    <row r="106" spans="1:36">
      <c r="A106" s="18"/>
      <c r="B106" s="13"/>
      <c r="C106" s="13"/>
      <c r="D106" s="13"/>
      <c r="E106" s="13"/>
      <c r="F106" s="13"/>
      <c r="G106" s="13"/>
      <c r="H106" s="13"/>
      <c r="I106" s="13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</row>
    <row r="107" spans="1:36">
      <c r="A107" s="18"/>
      <c r="B107" s="13"/>
      <c r="C107" s="13"/>
      <c r="D107" s="13"/>
      <c r="E107" s="13"/>
      <c r="F107" s="13"/>
      <c r="G107" s="13"/>
      <c r="H107" s="13"/>
      <c r="I107" s="13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</row>
    <row r="108" spans="1:36">
      <c r="A108" s="18"/>
      <c r="B108" s="13"/>
      <c r="C108" s="13"/>
      <c r="D108" s="13"/>
      <c r="E108" s="13"/>
      <c r="F108" s="13"/>
      <c r="G108" s="13"/>
      <c r="H108" s="13"/>
      <c r="I108" s="13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</row>
    <row r="109" spans="1:36">
      <c r="A109" s="18"/>
      <c r="B109" s="13"/>
      <c r="C109" s="13"/>
      <c r="D109" s="13"/>
      <c r="E109" s="13"/>
      <c r="F109" s="13"/>
      <c r="G109" s="13"/>
      <c r="H109" s="13"/>
      <c r="I109" s="13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</row>
    <row r="110" spans="1:36">
      <c r="A110" s="18"/>
      <c r="B110" s="13"/>
      <c r="C110" s="13"/>
      <c r="D110" s="13"/>
      <c r="E110" s="13"/>
      <c r="F110" s="13"/>
      <c r="G110" s="13"/>
      <c r="H110" s="13"/>
      <c r="I110" s="13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</row>
    <row r="111" spans="1:36">
      <c r="A111" s="18"/>
      <c r="B111" s="13"/>
      <c r="C111" s="13"/>
      <c r="D111" s="13"/>
      <c r="E111" s="13"/>
      <c r="F111" s="13"/>
      <c r="G111" s="13"/>
      <c r="H111" s="13"/>
      <c r="I111" s="13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</row>
    <row r="112" spans="1:36">
      <c r="A112" s="18"/>
      <c r="B112" s="13"/>
      <c r="C112" s="13"/>
      <c r="D112" s="13"/>
      <c r="E112" s="13"/>
      <c r="F112" s="13"/>
      <c r="G112" s="13"/>
      <c r="H112" s="13"/>
      <c r="I112" s="13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</row>
    <row r="113" spans="1:36">
      <c r="A113" s="18"/>
      <c r="B113" s="13"/>
      <c r="C113" s="13"/>
      <c r="D113" s="13"/>
      <c r="E113" s="13"/>
      <c r="F113" s="13"/>
      <c r="G113" s="13"/>
      <c r="H113" s="13"/>
      <c r="I113" s="13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</row>
    <row r="114" spans="1:36">
      <c r="A114" s="18"/>
      <c r="B114" s="13"/>
      <c r="C114" s="13"/>
      <c r="D114" s="13"/>
      <c r="E114" s="13"/>
      <c r="F114" s="13"/>
      <c r="G114" s="13"/>
      <c r="H114" s="13"/>
      <c r="I114" s="13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</row>
    <row r="115" spans="1:36">
      <c r="A115" s="18"/>
      <c r="B115" s="13"/>
      <c r="C115" s="13"/>
      <c r="D115" s="13"/>
      <c r="E115" s="13"/>
      <c r="F115" s="13"/>
      <c r="G115" s="13"/>
      <c r="H115" s="13"/>
      <c r="I115" s="13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</row>
    <row r="116" spans="1:36">
      <c r="A116" s="18"/>
      <c r="B116" s="13"/>
      <c r="C116" s="13"/>
      <c r="D116" s="13"/>
      <c r="E116" s="13"/>
      <c r="F116" s="13"/>
      <c r="G116" s="13"/>
      <c r="H116" s="13"/>
      <c r="I116" s="13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</row>
    <row r="117" spans="1:36">
      <c r="A117" s="18"/>
      <c r="B117" s="13"/>
      <c r="C117" s="13"/>
      <c r="D117" s="13"/>
      <c r="E117" s="13"/>
      <c r="F117" s="13"/>
      <c r="G117" s="13"/>
      <c r="H117" s="13"/>
      <c r="I117" s="13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</row>
    <row r="118" spans="1:36">
      <c r="A118" s="18"/>
      <c r="B118" s="13"/>
      <c r="C118" s="13"/>
      <c r="D118" s="13"/>
      <c r="E118" s="13"/>
      <c r="F118" s="13"/>
      <c r="G118" s="13"/>
      <c r="H118" s="13"/>
      <c r="I118" s="13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</row>
    <row r="119" spans="1:36">
      <c r="A119" s="18"/>
      <c r="B119" s="13"/>
      <c r="C119" s="13"/>
      <c r="D119" s="13"/>
      <c r="E119" s="13"/>
      <c r="F119" s="13"/>
      <c r="G119" s="13"/>
      <c r="H119" s="13"/>
      <c r="I119" s="13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</row>
    <row r="120" spans="1:36">
      <c r="A120" s="18"/>
      <c r="B120" s="13"/>
      <c r="C120" s="13"/>
      <c r="D120" s="13"/>
      <c r="E120" s="13"/>
      <c r="F120" s="13"/>
      <c r="G120" s="13"/>
      <c r="H120" s="13"/>
      <c r="I120" s="13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</row>
    <row r="121" spans="1:36">
      <c r="A121" s="18"/>
      <c r="B121" s="13"/>
      <c r="C121" s="13"/>
      <c r="D121" s="13"/>
      <c r="E121" s="13"/>
      <c r="F121" s="13"/>
      <c r="G121" s="13"/>
      <c r="H121" s="13"/>
      <c r="I121" s="13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</row>
    <row r="122" spans="1:36">
      <c r="A122" s="18"/>
      <c r="B122" s="13"/>
      <c r="C122" s="13"/>
      <c r="D122" s="13"/>
      <c r="E122" s="13"/>
      <c r="F122" s="13"/>
      <c r="G122" s="13"/>
      <c r="H122" s="13"/>
      <c r="I122" s="13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</row>
    <row r="123" spans="1:36">
      <c r="A123" s="18"/>
      <c r="B123" s="13"/>
      <c r="C123" s="13"/>
      <c r="D123" s="13"/>
      <c r="E123" s="13"/>
      <c r="F123" s="13"/>
      <c r="G123" s="13"/>
      <c r="H123" s="13"/>
      <c r="I123" s="13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</row>
    <row r="124" spans="1:36">
      <c r="A124" s="18"/>
      <c r="B124" s="13"/>
      <c r="C124" s="13"/>
      <c r="D124" s="13"/>
      <c r="E124" s="13"/>
      <c r="F124" s="13"/>
      <c r="G124" s="13"/>
      <c r="H124" s="13"/>
      <c r="I124" s="13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</row>
    <row r="125" spans="1:36">
      <c r="A125" s="18"/>
      <c r="B125" s="13"/>
      <c r="C125" s="13"/>
      <c r="D125" s="13"/>
      <c r="E125" s="13"/>
      <c r="F125" s="13"/>
      <c r="G125" s="13"/>
      <c r="H125" s="13"/>
      <c r="I125" s="13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</row>
    <row r="126" spans="1:36">
      <c r="A126" s="18"/>
      <c r="B126" s="13"/>
      <c r="C126" s="13"/>
      <c r="D126" s="13"/>
      <c r="E126" s="13"/>
      <c r="F126" s="13"/>
      <c r="G126" s="13"/>
      <c r="H126" s="13"/>
      <c r="I126" s="13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</row>
    <row r="127" spans="1:36">
      <c r="A127" s="18"/>
      <c r="B127" s="13"/>
      <c r="C127" s="13"/>
      <c r="D127" s="13"/>
      <c r="E127" s="13"/>
      <c r="F127" s="13"/>
      <c r="G127" s="13"/>
      <c r="H127" s="13"/>
      <c r="I127" s="13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</row>
    <row r="128" spans="1:36">
      <c r="A128" s="18"/>
      <c r="B128" s="13"/>
      <c r="C128" s="13"/>
      <c r="D128" s="13"/>
      <c r="E128" s="13"/>
      <c r="F128" s="13"/>
      <c r="G128" s="13"/>
      <c r="H128" s="13"/>
      <c r="I128" s="13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</row>
    <row r="129" spans="1:106">
      <c r="A129" s="8" t="s">
        <v>58</v>
      </c>
      <c r="B129" s="19"/>
    </row>
    <row r="130" spans="1:106">
      <c r="C130" s="19"/>
      <c r="D130" s="19"/>
      <c r="E130" s="19"/>
      <c r="F130" s="19"/>
      <c r="G130" s="19"/>
      <c r="H130" s="19"/>
      <c r="I130" s="19"/>
    </row>
    <row r="131" spans="1:106">
      <c r="A131" s="8"/>
      <c r="C131" s="20">
        <f>C61-C28</f>
        <v>-1.9921862985938787E-6</v>
      </c>
      <c r="D131" s="20">
        <f>D61-D28</f>
        <v>-1.7823913367465138E-6</v>
      </c>
      <c r="E131" s="20">
        <f t="shared" ref="E131:BP131" si="1">E61-E28</f>
        <v>-2.6919988158624619E-6</v>
      </c>
      <c r="F131" s="20">
        <f t="shared" si="1"/>
        <v>4.922003427054733E-7</v>
      </c>
      <c r="G131" s="20">
        <f t="shared" si="1"/>
        <v>1.5855912351980805E-6</v>
      </c>
      <c r="H131" s="20">
        <f t="shared" si="1"/>
        <v>2.8698195819742978E-7</v>
      </c>
      <c r="I131" s="20">
        <f t="shared" si="1"/>
        <v>9.10476956050843E-8</v>
      </c>
      <c r="J131" s="20">
        <f t="shared" si="1"/>
        <v>1.9955405150540173E-7</v>
      </c>
      <c r="K131" s="20">
        <f t="shared" si="1"/>
        <v>3.8879807107150555E-7</v>
      </c>
      <c r="L131" s="20">
        <f t="shared" si="1"/>
        <v>6.8786903284490108E-8</v>
      </c>
      <c r="M131" s="20">
        <f t="shared" si="1"/>
        <v>-4.5836604840587825E-6</v>
      </c>
      <c r="N131" s="20">
        <f t="shared" si="1"/>
        <v>-5.4012343753129244E-7</v>
      </c>
      <c r="O131" s="20">
        <f t="shared" si="1"/>
        <v>1.0467192623764277E-7</v>
      </c>
      <c r="P131" s="20">
        <f t="shared" si="1"/>
        <v>-9.1131369117647409E-9</v>
      </c>
      <c r="Q131" s="20">
        <f t="shared" si="1"/>
        <v>-3.6903984437230974E-6</v>
      </c>
      <c r="R131" s="20">
        <f t="shared" si="1"/>
        <v>2.5979788915719837E-6</v>
      </c>
      <c r="S131" s="20">
        <f t="shared" si="1"/>
        <v>2.3260508896782994E-7</v>
      </c>
      <c r="T131" s="20">
        <f t="shared" si="1"/>
        <v>-8.3607665146701038E-7</v>
      </c>
      <c r="U131" s="20">
        <f t="shared" si="1"/>
        <v>-2.227581717306748E-6</v>
      </c>
      <c r="V131" s="20">
        <f t="shared" si="1"/>
        <v>-3.5185075830668211E-7</v>
      </c>
      <c r="W131" s="20">
        <f t="shared" si="1"/>
        <v>-2.6157067622989416E-7</v>
      </c>
      <c r="X131" s="20">
        <f t="shared" si="1"/>
        <v>2.7911119104828686E-6</v>
      </c>
      <c r="Y131" s="20">
        <f t="shared" si="1"/>
        <v>1.5722907846793532E-6</v>
      </c>
      <c r="Z131" s="20">
        <f t="shared" si="1"/>
        <v>7.0579335442744195E-7</v>
      </c>
      <c r="AA131" s="20">
        <f t="shared" si="1"/>
        <v>1.9979779608547688E-7</v>
      </c>
      <c r="AB131" s="20">
        <f t="shared" si="1"/>
        <v>-4.0090526454150677E-7</v>
      </c>
      <c r="AC131" s="20">
        <f t="shared" si="1"/>
        <v>-6.89135049469769E-7</v>
      </c>
      <c r="AD131" s="20">
        <f t="shared" si="1"/>
        <v>-6.1457103583961725E-7</v>
      </c>
      <c r="AE131" s="20">
        <f t="shared" si="1"/>
        <v>-5.7456782087683678E-7</v>
      </c>
      <c r="AF131" s="20">
        <f t="shared" si="1"/>
        <v>-1.1785814422182739E-6</v>
      </c>
      <c r="AG131" s="20">
        <f t="shared" si="1"/>
        <v>-9.9879252957180142E-7</v>
      </c>
      <c r="AH131" s="20">
        <f t="shared" si="1"/>
        <v>-1.6173507901839912E-6</v>
      </c>
      <c r="AI131" s="20">
        <f t="shared" si="1"/>
        <v>-1.7190541257150471E-6</v>
      </c>
      <c r="AJ131" s="20">
        <f t="shared" si="1"/>
        <v>-9.9357566796243191E-7</v>
      </c>
      <c r="AK131" s="20">
        <f t="shared" si="1"/>
        <v>-1.4663892216049135E-6</v>
      </c>
      <c r="AL131" s="20">
        <f t="shared" si="1"/>
        <v>-2.148248313460499E-6</v>
      </c>
      <c r="AM131" s="20">
        <f t="shared" si="1"/>
        <v>-1.18556636152789E-6</v>
      </c>
      <c r="AN131" s="20">
        <f t="shared" si="1"/>
        <v>-2.0152147044427693E-6</v>
      </c>
      <c r="AO131" s="20">
        <f t="shared" si="1"/>
        <v>-2.2206586436368525E-6</v>
      </c>
      <c r="AP131" s="20">
        <f t="shared" si="1"/>
        <v>-1.5723126125521958E-6</v>
      </c>
      <c r="AQ131" s="20">
        <f t="shared" si="1"/>
        <v>-1.7147831385955215E-6</v>
      </c>
      <c r="AR131" s="20">
        <f t="shared" si="1"/>
        <v>-1.5238329069688916E-6</v>
      </c>
      <c r="AS131" s="20">
        <f t="shared" si="1"/>
        <v>-1.3778480933979154E-6</v>
      </c>
      <c r="AT131" s="20">
        <f t="shared" si="1"/>
        <v>-5.5254349717870355E-7</v>
      </c>
      <c r="AU131" s="20">
        <f t="shared" si="1"/>
        <v>-7.4182025855407119E-7</v>
      </c>
      <c r="AV131" s="20">
        <f t="shared" si="1"/>
        <v>-8.634597179479897E-7</v>
      </c>
      <c r="AW131" s="20">
        <f t="shared" si="1"/>
        <v>-4.3878389988094568E-7</v>
      </c>
      <c r="AX131" s="20">
        <f t="shared" si="1"/>
        <v>-8.3897612057626247E-7</v>
      </c>
      <c r="AY131" s="20">
        <f t="shared" si="1"/>
        <v>-2.1238010958768427E-6</v>
      </c>
      <c r="AZ131" s="20">
        <f t="shared" si="1"/>
        <v>-9.7094743978232145E-7</v>
      </c>
      <c r="BA131" s="20">
        <f t="shared" si="1"/>
        <v>-4.9597292672842741E-7</v>
      </c>
      <c r="BB131" s="20">
        <f t="shared" si="1"/>
        <v>-1.0542935342527926E-6</v>
      </c>
      <c r="BC131" s="20">
        <f t="shared" si="1"/>
        <v>-1.9979779608547688E-7</v>
      </c>
      <c r="BD131" s="20">
        <f t="shared" si="1"/>
        <v>-1.4243778423406184E-6</v>
      </c>
      <c r="BE131" s="20">
        <f t="shared" si="1"/>
        <v>-1.0724106687121093E-6</v>
      </c>
      <c r="BF131" s="20">
        <f t="shared" si="1"/>
        <v>-3.5836274037137628E-7</v>
      </c>
      <c r="BG131" s="20">
        <f t="shared" si="1"/>
        <v>2.7328496798872948E-7</v>
      </c>
      <c r="BH131" s="20">
        <f t="shared" si="1"/>
        <v>3.0834053177386522E-7</v>
      </c>
      <c r="BI131" s="20">
        <f t="shared" si="1"/>
        <v>-2.100052370224148E-6</v>
      </c>
      <c r="BJ131" s="20">
        <f t="shared" si="1"/>
        <v>3.9231963455677032E-8</v>
      </c>
      <c r="BK131" s="20">
        <f t="shared" si="1"/>
        <v>-1.8833816284313798E-7</v>
      </c>
      <c r="BL131" s="20">
        <f t="shared" si="1"/>
        <v>1.1968950275331736E-8</v>
      </c>
      <c r="BM131" s="20">
        <f t="shared" si="1"/>
        <v>-5.6916178436949849E-7</v>
      </c>
      <c r="BN131" s="20">
        <f t="shared" si="1"/>
        <v>3.016320988535881E-7</v>
      </c>
      <c r="BO131" s="20">
        <f t="shared" si="1"/>
        <v>-1.0193398338742554E-6</v>
      </c>
      <c r="BP131" s="20">
        <f t="shared" si="1"/>
        <v>-1.8116115825250745E-6</v>
      </c>
      <c r="BQ131" s="20">
        <f t="shared" ref="BQ131:CX131" si="2">BQ61-BQ28</f>
        <v>-4.3534964788705111E-7</v>
      </c>
      <c r="BR131" s="20">
        <f t="shared" si="2"/>
        <v>-2.585853508207947E-6</v>
      </c>
      <c r="BS131" s="20">
        <f t="shared" si="2"/>
        <v>-2.2458480088971555E-6</v>
      </c>
      <c r="BT131" s="20">
        <f t="shared" si="2"/>
        <v>-1.6729245544411242E-6</v>
      </c>
      <c r="BU131" s="20">
        <f t="shared" si="2"/>
        <v>-8.931383490562439E-7</v>
      </c>
      <c r="BV131" s="20">
        <f t="shared" si="2"/>
        <v>8.3113263826817274E-8</v>
      </c>
      <c r="BW131" s="20">
        <f t="shared" si="2"/>
        <v>-1.9028739188797772E-6</v>
      </c>
      <c r="BX131" s="20">
        <f t="shared" si="2"/>
        <v>-1.7811398720368743E-6</v>
      </c>
      <c r="BY131" s="20">
        <f t="shared" si="2"/>
        <v>-6.3161132857203484E-7</v>
      </c>
      <c r="BZ131" s="20">
        <f t="shared" si="2"/>
        <v>-1.2353921192698181E-6</v>
      </c>
      <c r="CA131" s="20">
        <f t="shared" si="2"/>
        <v>-1.5319747035391629E-6</v>
      </c>
      <c r="CB131" s="20">
        <f t="shared" si="2"/>
        <v>-2.2063904907554388E-6</v>
      </c>
      <c r="CC131" s="20">
        <f t="shared" si="2"/>
        <v>-4.5044725993648171E-7</v>
      </c>
      <c r="CD131" s="20">
        <f t="shared" si="2"/>
        <v>-3.8652069633826613E-7</v>
      </c>
      <c r="CE131" s="20">
        <f t="shared" si="2"/>
        <v>-1.2850068742409348E-7</v>
      </c>
      <c r="CF131" s="20">
        <f t="shared" si="2"/>
        <v>2.9549119062721729E-7</v>
      </c>
      <c r="CG131" s="20">
        <f t="shared" si="2"/>
        <v>-9.4399001682177186E-7</v>
      </c>
      <c r="CH131" s="20">
        <f t="shared" si="2"/>
        <v>-1.0095973266288638E-6</v>
      </c>
      <c r="CI131" s="20">
        <f t="shared" si="2"/>
        <v>-6.9335510488599539E-7</v>
      </c>
      <c r="CJ131" s="20">
        <f t="shared" si="2"/>
        <v>-2.3119428078643978E-6</v>
      </c>
      <c r="CK131" s="20">
        <f t="shared" si="2"/>
        <v>-1.7989877960644662E-6</v>
      </c>
      <c r="CL131" s="20">
        <f t="shared" si="2"/>
        <v>-1.0983931133523583E-6</v>
      </c>
      <c r="CM131" s="20">
        <f t="shared" si="2"/>
        <v>-1.3608660083264112E-6</v>
      </c>
      <c r="CN131" s="20">
        <f t="shared" si="2"/>
        <v>-7.3130649980157614E-7</v>
      </c>
      <c r="CO131" s="20">
        <f t="shared" si="2"/>
        <v>-8.6711952462792397E-7</v>
      </c>
      <c r="CP131" s="20">
        <f t="shared" si="2"/>
        <v>-8.5976353147998452E-7</v>
      </c>
      <c r="CQ131" s="20">
        <f t="shared" si="2"/>
        <v>-9.8798773251473904E-7</v>
      </c>
      <c r="CR131" s="20">
        <f t="shared" si="2"/>
        <v>-1.2875098036602139E-6</v>
      </c>
      <c r="CS131" s="20">
        <f t="shared" si="2"/>
        <v>-2.1160012693144381E-6</v>
      </c>
      <c r="CT131" s="20">
        <f t="shared" si="2"/>
        <v>-1.5998957678675652E-6</v>
      </c>
      <c r="CU131" s="20">
        <f t="shared" si="2"/>
        <v>-8.8473461801186204E-7</v>
      </c>
      <c r="CV131" s="20">
        <f t="shared" si="2"/>
        <v>-5.8931618696078658E-7</v>
      </c>
      <c r="CW131" s="20">
        <f t="shared" si="2"/>
        <v>-8.517381502315402E-7</v>
      </c>
      <c r="CX131" s="20">
        <f t="shared" si="2"/>
        <v>-7.7299046097323298E-7</v>
      </c>
      <c r="CY131" s="20"/>
      <c r="CZ131" s="20"/>
      <c r="DA131" s="20"/>
      <c r="DB131" s="20"/>
    </row>
    <row r="133" spans="1:106">
      <c r="C133" s="20">
        <f>[2]Sheet1!$S$463/1000000</f>
        <v>25474.471452395435</v>
      </c>
      <c r="D133" s="20">
        <f>[3]Sheet2!$C$433/1000000</f>
        <v>26072.063895684201</v>
      </c>
      <c r="E133" s="20">
        <f>[4]Sheet2!$C$433/1000000</f>
        <v>26415.344452919999</v>
      </c>
      <c r="F133" s="20">
        <f>[5]Sheet2!$C$433/1000000</f>
        <v>26856.4152350242</v>
      </c>
      <c r="G133" s="20">
        <f>[6]Sheet2!$C$433/1000000</f>
        <v>27494.964101177593</v>
      </c>
      <c r="H133" s="20">
        <f>[7]Sheet2!$C$433/1000000</f>
        <v>27955.940532792596</v>
      </c>
      <c r="I133" s="20">
        <f>[8]Sheet2!$C$433/1000000</f>
        <v>28194.361602293327</v>
      </c>
      <c r="J133" s="20">
        <f>[9]Sheet2!$C$433/1000000</f>
        <v>28336.892915349788</v>
      </c>
      <c r="K133" s="20">
        <f>[10]Sheet2!$C$433/1000000</f>
        <v>28563.364929485931</v>
      </c>
      <c r="L133" s="20">
        <f>[11]Sheet2!$C$433/1000000</f>
        <v>28740.361376723944</v>
      </c>
      <c r="M133" s="20">
        <f>[12]Sheet2!$C$433/1000000</f>
        <v>29096.352207255881</v>
      </c>
      <c r="N133" s="20">
        <f>[13]Sheet2!$C$433/1000000</f>
        <v>29423.313250309962</v>
      </c>
      <c r="O133" s="20">
        <f>[14]Sheet2!$C$433/1000000</f>
        <v>29904.420293369949</v>
      </c>
      <c r="P133" s="20">
        <f>[15]Sheet2!$C$433/1000000</f>
        <v>30192.423819521264</v>
      </c>
      <c r="Q133" s="20">
        <f>[16]Sheet2!$C$433/1000000</f>
        <v>30534.515536923256</v>
      </c>
      <c r="R133" s="20">
        <f>[17]Sheet2!$C$433/1000000</f>
        <v>30645.306166036935</v>
      </c>
      <c r="S133" s="20">
        <f>[18]Sheet2!$C$433/1000000</f>
        <v>30723.1428050094</v>
      </c>
      <c r="T133" s="20">
        <f>[19]Sheet2!$C$433/1000000</f>
        <v>30582.685570265083</v>
      </c>
      <c r="U133" s="20">
        <f>[20]Sheet2!$C$433/1000000</f>
        <v>31026.051213552906</v>
      </c>
      <c r="V133" s="20">
        <f>[21]Sheet2!$C$433/1000000</f>
        <v>31204.967849636963</v>
      </c>
      <c r="W133" s="20">
        <f>[22]Sheet2!$C$433/1000000</f>
        <v>31436.78875257288</v>
      </c>
      <c r="X133" s="20">
        <f>[23]Sheet2!$C$433/1000000</f>
        <v>31766.227604989108</v>
      </c>
      <c r="Y133" s="20">
        <f>[24]Sheet2!$C$433/1000000</f>
        <v>32105.986535472326</v>
      </c>
      <c r="Z133" s="20">
        <f>[25]Sheet2!$C$433/1000000</f>
        <v>32381.205792838249</v>
      </c>
      <c r="AA133" s="20">
        <f>[26]Sheet2!$C$433/1000000</f>
        <v>32750.688683894692</v>
      </c>
      <c r="AB133" s="20">
        <f>[27]Sheet2!$C$433/1000000</f>
        <v>33028.065470894588</v>
      </c>
      <c r="AC133" s="20">
        <f>[28]Sheet2!$C$433/1000000</f>
        <v>33597.285546806248</v>
      </c>
      <c r="AD133" s="20">
        <f>[29]Sheet2!$C$433/1000000</f>
        <v>33479.612832110332</v>
      </c>
      <c r="AE133" s="20">
        <f>[30]Sheet2!$C$433/1000000</f>
        <v>33528.234725332208</v>
      </c>
      <c r="AF133" s="20">
        <f>[31]Sheet2!$C$433/1000000</f>
        <v>33945.252423109217</v>
      </c>
      <c r="AG133" s="20">
        <f>[32]Sheet2!$C$433/1000000</f>
        <v>34531.168337755749</v>
      </c>
      <c r="AH133" s="20">
        <f>[33]Sheet2!$C$433/1000000</f>
        <v>35377.395748930103</v>
      </c>
      <c r="AI133" s="20">
        <f>[34]Sheet2!$C$433/1000000</f>
        <v>35546.314184447801</v>
      </c>
    </row>
  </sheetData>
  <mergeCells count="8">
    <mergeCell ref="BI3:BJ3"/>
    <mergeCell ref="BP3:BQ3"/>
    <mergeCell ref="AN3:AO3"/>
    <mergeCell ref="AQ3:AR3"/>
    <mergeCell ref="AS3:AT3"/>
    <mergeCell ref="AU3:AV3"/>
    <mergeCell ref="AZ3:BA3"/>
    <mergeCell ref="BB3:BC3"/>
  </mergeCells>
  <printOptions horizontalCentered="1" verticalCentered="1"/>
  <pageMargins left="0" right="0" top="0" bottom="0" header="0" footer="0"/>
  <pageSetup paperSize="9"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9</vt:lpstr>
      <vt:lpstr>'9'!Print_Area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Ghanish Beegoo</dc:creator>
  <cp:lastModifiedBy>Ghanish Beegoo</cp:lastModifiedBy>
  <cp:lastPrinted>2015-11-27T09:47:39Z</cp:lastPrinted>
  <dcterms:created xsi:type="dcterms:W3CDTF">2014-06-02T12:56:55Z</dcterms:created>
  <dcterms:modified xsi:type="dcterms:W3CDTF">2016-04-13T11:40:45Z</dcterms:modified>
</cp:coreProperties>
</file>